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240" windowWidth="9915" windowHeight="9030" activeTab="1"/>
  </bookViews>
  <sheets>
    <sheet name="Most Expensive" sheetId="1" r:id="rId1"/>
    <sheet name="Least Expensive" sheetId="2" r:id="rId2"/>
    <sheet name="Percent Change" sheetId="3" r:id="rId3"/>
    <sheet name="Publisher" sheetId="4" r:id="rId4"/>
    <sheet name="Price per Page Info" sheetId="5" r:id="rId5"/>
    <sheet name="Key" sheetId="6" r:id="rId6"/>
  </sheets>
  <definedNames/>
  <calcPr fullCalcOnLoad="1"/>
</workbook>
</file>

<file path=xl/sharedStrings.xml><?xml version="1.0" encoding="utf-8"?>
<sst xmlns="http://schemas.openxmlformats.org/spreadsheetml/2006/main" count="1902" uniqueCount="465">
  <si>
    <t xml:space="preserve"> </t>
  </si>
  <si>
    <t>Journal Title</t>
  </si>
  <si>
    <t>Publisher</t>
  </si>
  <si>
    <t>African Development Review</t>
  </si>
  <si>
    <t>Blackwell</t>
  </si>
  <si>
    <t>African Population Studies</t>
  </si>
  <si>
    <t>Union for African Population Studies</t>
  </si>
  <si>
    <t>n/a</t>
  </si>
  <si>
    <t>Agricultural and Resource Economics Review</t>
  </si>
  <si>
    <t>Cornell Univ Press</t>
  </si>
  <si>
    <t>Agricultural Economics</t>
  </si>
  <si>
    <t>Elsevier</t>
  </si>
  <si>
    <t>American Economic Association</t>
  </si>
  <si>
    <t>American Journal of Agricultural Economics</t>
  </si>
  <si>
    <t>American Journal of Economics &amp; Sociology</t>
  </si>
  <si>
    <t>Annals of Public and Cooperative Economics</t>
  </si>
  <si>
    <t>Annals of Regional Science</t>
  </si>
  <si>
    <t>Springer</t>
  </si>
  <si>
    <t>Taylor &amp; Francis</t>
  </si>
  <si>
    <t>Applied Mathematical Finance</t>
  </si>
  <si>
    <t>Aquaculture Economics and Management</t>
  </si>
  <si>
    <t>Intl. Ass. of Aqua Econ &amp; Manage</t>
  </si>
  <si>
    <t>Asian Development Review</t>
  </si>
  <si>
    <t>Asian Development Bank</t>
  </si>
  <si>
    <t>Asian Economic Journal</t>
  </si>
  <si>
    <t>Asian Economics Papers</t>
  </si>
  <si>
    <t>MIT Press</t>
  </si>
  <si>
    <t>Asian-Pacific Economic Literature</t>
  </si>
  <si>
    <t>Kluwer</t>
  </si>
  <si>
    <t>Atlantic Economic Journal</t>
  </si>
  <si>
    <t>Australian Economic History Review</t>
  </si>
  <si>
    <t>Australian Economic Papers</t>
  </si>
  <si>
    <t>Australian Economic Review</t>
  </si>
  <si>
    <t>Australian Journal of Agricultural &amp; Resource Economics</t>
  </si>
  <si>
    <t>Brazilian Electronic Journal of Economics</t>
  </si>
  <si>
    <t>Universidade Federal de Pernambuco</t>
  </si>
  <si>
    <t>British Journal of Industrial Relations</t>
  </si>
  <si>
    <t>Brookings Papers on Economic Activity</t>
  </si>
  <si>
    <t>Brookings Inst.</t>
  </si>
  <si>
    <t>Bulletin of Economic Research</t>
  </si>
  <si>
    <t>Bulletin of Indonesian Economic Studies</t>
  </si>
  <si>
    <t>Cambridge Journal of Economics</t>
  </si>
  <si>
    <t>Oxford Univ Press</t>
  </si>
  <si>
    <t>Canadian Journal of Agricultural Economics</t>
  </si>
  <si>
    <t>Ag Inst of Canada</t>
  </si>
  <si>
    <t>Canadian Journal of Economics</t>
  </si>
  <si>
    <t>Canadian Public Policy</t>
  </si>
  <si>
    <t>University of Toronto Press</t>
  </si>
  <si>
    <t>CESifo Forum</t>
  </si>
  <si>
    <t>Ifo Institute for Economic Research</t>
  </si>
  <si>
    <t>China Economic Review</t>
  </si>
  <si>
    <t>Chinese Economy, The</t>
  </si>
  <si>
    <t>M.E. Sharpe</t>
  </si>
  <si>
    <t>Comparative Economic Studies</t>
  </si>
  <si>
    <t xml:space="preserve">Assn for Comp Ec Studies/Palgrave </t>
  </si>
  <si>
    <t>Computational Economics</t>
  </si>
  <si>
    <t>Constitutional Political Economy</t>
  </si>
  <si>
    <t>Contemporary Economic Policy</t>
  </si>
  <si>
    <t>Contributions to Political Economy</t>
  </si>
  <si>
    <t>De Economist</t>
  </si>
  <si>
    <t>Management Science</t>
  </si>
  <si>
    <t>Decisions in Economics and Finance</t>
  </si>
  <si>
    <t>Defense and Peace economics</t>
  </si>
  <si>
    <t>Demographic Research</t>
  </si>
  <si>
    <t>Max Planck Institute for Demographic Research</t>
  </si>
  <si>
    <t>Demography</t>
  </si>
  <si>
    <t>Pop Assn America</t>
  </si>
  <si>
    <t>Developing Economies</t>
  </si>
  <si>
    <t>Inst of Devel Econ</t>
  </si>
  <si>
    <t>Development and Change</t>
  </si>
  <si>
    <t>Development Policy Review</t>
  </si>
  <si>
    <t>Eastern Economic Journal</t>
  </si>
  <si>
    <t>Eastern Economic Ass.</t>
  </si>
  <si>
    <t>Eastern European Economics</t>
  </si>
  <si>
    <t>Ecological Economics</t>
  </si>
  <si>
    <t>Econometric Reviews</t>
  </si>
  <si>
    <t>Dekker</t>
  </si>
  <si>
    <t>Econometric Theory</t>
  </si>
  <si>
    <t>Cambridge Univ Pres</t>
  </si>
  <si>
    <t>Econometrica</t>
  </si>
  <si>
    <t>Econometrics Journal, The</t>
  </si>
  <si>
    <t>Economic Affairs</t>
  </si>
  <si>
    <t xml:space="preserve">Economic Analysis and Policy </t>
  </si>
  <si>
    <t>EconSoc Queensland</t>
  </si>
  <si>
    <t>Economic and Industrial Democracy</t>
  </si>
  <si>
    <t>Sage</t>
  </si>
  <si>
    <t>Economic Bulletin</t>
  </si>
  <si>
    <t>Economic Change and Restructuring</t>
  </si>
  <si>
    <t>Economic Development &amp; Cultural Change</t>
  </si>
  <si>
    <t>Univ of Chicago Press</t>
  </si>
  <si>
    <t>Economic Development Quarterly</t>
  </si>
  <si>
    <t>Economic History Review</t>
  </si>
  <si>
    <t>Economic Inquiry</t>
  </si>
  <si>
    <t>Economic Journal, The</t>
  </si>
  <si>
    <t>Economic Modelling</t>
  </si>
  <si>
    <t>Economic Notes</t>
  </si>
  <si>
    <t>Economic Policy</t>
  </si>
  <si>
    <t>Economic Record</t>
  </si>
  <si>
    <t>Economic Systems</t>
  </si>
  <si>
    <t>Economic Theory</t>
  </si>
  <si>
    <t>Economica</t>
  </si>
  <si>
    <t>Economics and Human Biology</t>
  </si>
  <si>
    <t>Economics and Philosophy</t>
  </si>
  <si>
    <t>Economics and Politics</t>
  </si>
  <si>
    <t>Economics Bulletin</t>
  </si>
  <si>
    <t>Economics Letters</t>
  </si>
  <si>
    <t>Economics of Education Review</t>
  </si>
  <si>
    <t>Economics of Governance</t>
  </si>
  <si>
    <t>Economics of Innovation and New Technology</t>
  </si>
  <si>
    <t>Economics of Transition</t>
  </si>
  <si>
    <t>Economy and Society</t>
  </si>
  <si>
    <t>Education Economics</t>
  </si>
  <si>
    <t>Electronic Journal of Evolutionary Modeling and Economic Dynamics</t>
  </si>
  <si>
    <t>E-JEMED</t>
  </si>
  <si>
    <t xml:space="preserve">Emerging Markets Finance &amp; Trade </t>
  </si>
  <si>
    <t>Empirica</t>
  </si>
  <si>
    <t>Empirical Economics</t>
  </si>
  <si>
    <t>Energy Economics</t>
  </si>
  <si>
    <t>Environment and Development Economics</t>
  </si>
  <si>
    <t>Environmental and Resource Economics</t>
  </si>
  <si>
    <t xml:space="preserve">Eurasian Geography and Economics </t>
  </si>
  <si>
    <t>Bellwether Pub</t>
  </si>
  <si>
    <t>European Economic Review</t>
  </si>
  <si>
    <t>European Journal of Health Economics</t>
  </si>
  <si>
    <t>European Journal of Industrial Relations</t>
  </si>
  <si>
    <t>European Journal of Law and Economics</t>
  </si>
  <si>
    <t>European Journal of Political Ec.</t>
  </si>
  <si>
    <t>European Journal of the History of Economic Thought</t>
  </si>
  <si>
    <t>European Review of Agricultural Economics</t>
  </si>
  <si>
    <t>European Review of Economic History</t>
  </si>
  <si>
    <t>Experimental Economics</t>
  </si>
  <si>
    <t>Explorations in Economic History</t>
  </si>
  <si>
    <t>Feminist Economics</t>
  </si>
  <si>
    <t>Finance and Stochastics</t>
  </si>
  <si>
    <t>FinanzArchiv</t>
  </si>
  <si>
    <t>Mohr Siebeck</t>
  </si>
  <si>
    <t>Finnish Economic Papers</t>
  </si>
  <si>
    <t>Finnish Society for Economic Research</t>
  </si>
  <si>
    <t>Fiscal Studies</t>
  </si>
  <si>
    <t>Institute for Fiscal Studies</t>
  </si>
  <si>
    <t>Forest Policy and Economics</t>
  </si>
  <si>
    <t>Games and Economic Behavior</t>
  </si>
  <si>
    <t xml:space="preserve">Geneva Papers on Risk and Insurance Theory </t>
  </si>
  <si>
    <t>German Economic Review</t>
  </si>
  <si>
    <t>Global Economic Review</t>
  </si>
  <si>
    <t>Growth and Change</t>
  </si>
  <si>
    <t>Health Economics</t>
  </si>
  <si>
    <t>Wiley</t>
  </si>
  <si>
    <t>History of Political Economy</t>
  </si>
  <si>
    <t>Duke Univ Press</t>
  </si>
  <si>
    <t>IMF Staff Papers</t>
  </si>
  <si>
    <t>International Monetary Fund</t>
  </si>
  <si>
    <t xml:space="preserve">Industrial Geographer, The </t>
  </si>
  <si>
    <t>Indiana State University</t>
  </si>
  <si>
    <t>Information Economics and Policy</t>
  </si>
  <si>
    <t>Insurance: Mathematics &amp; Economics</t>
  </si>
  <si>
    <t>Intereconomics: Review of European Economic Policy</t>
  </si>
  <si>
    <t>International Advances in Economic Research</t>
  </si>
  <si>
    <t>International Economic Journal</t>
  </si>
  <si>
    <t>International Economic Review</t>
  </si>
  <si>
    <t>International Finance</t>
  </si>
  <si>
    <t>International Game Theory Review</t>
  </si>
  <si>
    <t>World Scientific</t>
  </si>
  <si>
    <t>International Journal of Finance &amp; Economics</t>
  </si>
  <si>
    <t>International Journal of Forecasting</t>
  </si>
  <si>
    <t>International Journal of Game Theory</t>
  </si>
  <si>
    <t>International Journal of Health Care Finance and Economics</t>
  </si>
  <si>
    <t>International Journal of Industrial Organization</t>
  </si>
  <si>
    <t>International Journal of Production Economics</t>
  </si>
  <si>
    <t>International Journal of Social Economics</t>
  </si>
  <si>
    <t>Emerald Group Publishing Limited</t>
  </si>
  <si>
    <t>International Journal of the Economics of Business</t>
  </si>
  <si>
    <t>International Journal of Theoretical and Applied Finance</t>
  </si>
  <si>
    <t>International Organization</t>
  </si>
  <si>
    <t>International Review of Applied Economics</t>
  </si>
  <si>
    <t>International Review of Economics &amp; Finance</t>
  </si>
  <si>
    <t>International Review of Finance</t>
  </si>
  <si>
    <t>International Review of Law &amp; Economics</t>
  </si>
  <si>
    <t>International Tax and Public Finance</t>
  </si>
  <si>
    <t>International Trade Journal</t>
  </si>
  <si>
    <t>International Transactions in Operational Research</t>
  </si>
  <si>
    <t>Japan and the World Economy</t>
  </si>
  <si>
    <t>Japanese Economic Review</t>
  </si>
  <si>
    <t xml:space="preserve">Japanese Economy, The </t>
  </si>
  <si>
    <t>Journal of Accounting &amp; Economics</t>
  </si>
  <si>
    <t>Journal of African Economies</t>
  </si>
  <si>
    <t>Journal of Agricultural and Applied Economics</t>
  </si>
  <si>
    <t>Southern Ag Econ Assn</t>
  </si>
  <si>
    <t>Journal of Agricultural Economics</t>
  </si>
  <si>
    <t>Agric. Econ. Society</t>
  </si>
  <si>
    <t>Journal of Applied Econometrics</t>
  </si>
  <si>
    <t>Journal of Applied Economics</t>
  </si>
  <si>
    <t>Universidad del CEMA</t>
  </si>
  <si>
    <t>Journal of Asian Economics</t>
  </si>
  <si>
    <t>Journal of Banking and Finance</t>
  </si>
  <si>
    <t>Journal of Bioeconomics</t>
  </si>
  <si>
    <t xml:space="preserve">Journal of Business   </t>
  </si>
  <si>
    <t>Journal of Business &amp; Economic Statistics</t>
  </si>
  <si>
    <t>Am Statistical Assn</t>
  </si>
  <si>
    <t>Journal of Business Ethics</t>
  </si>
  <si>
    <t>Journal of Chinese Economics and Business Studies</t>
  </si>
  <si>
    <t>Journal of Common Market Studies</t>
  </si>
  <si>
    <t>Journal of Comparative Economics</t>
  </si>
  <si>
    <t>Journal of Consumer Affairs</t>
  </si>
  <si>
    <t>Am Council of Cons Interests</t>
  </si>
  <si>
    <t>Journal of Consumer Policy</t>
  </si>
  <si>
    <t>Journal of Consumer Research</t>
  </si>
  <si>
    <t>Journal of Corporate Finance</t>
  </si>
  <si>
    <t>Journal of Cultural Economics</t>
  </si>
  <si>
    <t>Journal of Development Economics</t>
  </si>
  <si>
    <t>Journal of Development Studies</t>
  </si>
  <si>
    <t>Journal of Econometrics</t>
  </si>
  <si>
    <t>Journal of Economic Behavior &amp; Organization</t>
  </si>
  <si>
    <t>Journal of Economic Dynamics &amp; Control</t>
  </si>
  <si>
    <t>Journal of Economic Education</t>
  </si>
  <si>
    <t>Heldref</t>
  </si>
  <si>
    <t>Journal of Economic Growth</t>
  </si>
  <si>
    <t>Journal of Economic History</t>
  </si>
  <si>
    <t>Journal of Economic Inequality</t>
  </si>
  <si>
    <t>Journal of Economic Integration</t>
  </si>
  <si>
    <t>Sejong University</t>
  </si>
  <si>
    <t>Journal of Economic Issues</t>
  </si>
  <si>
    <t>Assn Ev. Economics</t>
  </si>
  <si>
    <t>Journal of Economic Methodology</t>
  </si>
  <si>
    <t>Journal of Economic Psychology</t>
  </si>
  <si>
    <t>Journal of Economic Studies</t>
  </si>
  <si>
    <t>Journal of Economic Surveys</t>
  </si>
  <si>
    <t>Journal of Economic Theory</t>
  </si>
  <si>
    <t>Journal of Economics</t>
  </si>
  <si>
    <t>Journal of Economics &amp; Business</t>
  </si>
  <si>
    <t>Journal of Economics &amp; Management Strategy</t>
  </si>
  <si>
    <t>Journal of Economics and Finance</t>
  </si>
  <si>
    <t>Academy of Economics and Finance</t>
  </si>
  <si>
    <t>Journal of Empirical Finance</t>
  </si>
  <si>
    <t>Journal of Environmental Ec. &amp; Mgmt</t>
  </si>
  <si>
    <t>Journal of Evolutionary Economics</t>
  </si>
  <si>
    <t>Journal of Finance</t>
  </si>
  <si>
    <t>Journal of Financial and Quantitative Analysis</t>
  </si>
  <si>
    <t>Univ Wash Press</t>
  </si>
  <si>
    <t>Journal of Financial Economics</t>
  </si>
  <si>
    <t>Journal of Financial Intermediation</t>
  </si>
  <si>
    <t>Journal of Forecasting</t>
  </si>
  <si>
    <t>Journal of Futures Markets</t>
  </si>
  <si>
    <t>Journal of Health Economics</t>
  </si>
  <si>
    <t>Journal of Housing Economics</t>
  </si>
  <si>
    <t>Journal of Human Resources</t>
  </si>
  <si>
    <t>Univ of Wisconsin Press</t>
  </si>
  <si>
    <t>Journal of Industrial Economics</t>
  </si>
  <si>
    <t>Journal of Industry, Competition and Trade from Theory to Policy</t>
  </si>
  <si>
    <t>Journal of Information Technology</t>
  </si>
  <si>
    <t xml:space="preserve">Palgrave Macmillan </t>
  </si>
  <si>
    <t>Journal of Inst. &amp; Theoretical Econ.</t>
  </si>
  <si>
    <t>Journal of International Economics</t>
  </si>
  <si>
    <t>Journal of International Money and Finance</t>
  </si>
  <si>
    <t>Journal of International Trade and Economic Development</t>
  </si>
  <si>
    <t>Journal of Labor Economics</t>
  </si>
  <si>
    <t>Journal of Labor Research</t>
  </si>
  <si>
    <t>George Mason Univ</t>
  </si>
  <si>
    <t>Journal of Law and Economics</t>
  </si>
  <si>
    <t>Journal of Law, Economics &amp; Organization</t>
  </si>
  <si>
    <t>Journal of Legal Studies</t>
  </si>
  <si>
    <t>Journal of Macroeconomics</t>
  </si>
  <si>
    <t>Journal of Management Studies</t>
  </si>
  <si>
    <t>Journal of Mathematical Economics</t>
  </si>
  <si>
    <t>Journal of Media economics</t>
  </si>
  <si>
    <t>Lawrence Erlbaum Associates</t>
  </si>
  <si>
    <t>Journal of Monetary Economics</t>
  </si>
  <si>
    <t>Journal of Money Credit &amp; Banking</t>
  </si>
  <si>
    <t>Ohio State Univ. Press</t>
  </si>
  <si>
    <t>Journal of Pension Economics and Finance</t>
  </si>
  <si>
    <t>Journal of Policy Modeling</t>
  </si>
  <si>
    <t xml:space="preserve">Journal of Political Economy </t>
  </si>
  <si>
    <t>Journal of Population Economics</t>
  </si>
  <si>
    <t>Journal of PostKeynesian Econ</t>
  </si>
  <si>
    <t>Journal of Productivity Analysis</t>
  </si>
  <si>
    <t>Journal of Public Economic Theory</t>
  </si>
  <si>
    <t>Journal of Public Economics</t>
  </si>
  <si>
    <t>Journal of Public Policy</t>
  </si>
  <si>
    <t>Journal of Real Estate Finance and Economics</t>
  </si>
  <si>
    <t>Journal of Regional Science</t>
  </si>
  <si>
    <t>Journal of Regulatory Economics</t>
  </si>
  <si>
    <t>Journal of Risk and Insurance</t>
  </si>
  <si>
    <t>Journal of Risk and Uncertainty</t>
  </si>
  <si>
    <t>Journal of Risk Research</t>
  </si>
  <si>
    <t>Journal of Socio-Economics</t>
  </si>
  <si>
    <t>Journal of the American Statistical Assn</t>
  </si>
  <si>
    <t>Am. Statistical Assn</t>
  </si>
  <si>
    <t>Journal of the Asia Pacific Economy</t>
  </si>
  <si>
    <t>Journal of the Economic and Social History of the Orient</t>
  </si>
  <si>
    <t>Journal of the European Economics Association</t>
  </si>
  <si>
    <t>Journal of the History of Economic Thought</t>
  </si>
  <si>
    <t>Journal of the Japanese &amp; Intnl Economies</t>
  </si>
  <si>
    <t>Journal of Time Series Analysis</t>
  </si>
  <si>
    <t>Journal of Transport Economics &amp; Policy</t>
  </si>
  <si>
    <t>LSE and Univ of Bath</t>
  </si>
  <si>
    <t>Journal of Urban Economics</t>
  </si>
  <si>
    <t>Journal of World Trade</t>
  </si>
  <si>
    <t>Kluwer/Aspen Publishers</t>
  </si>
  <si>
    <t>Kyklos</t>
  </si>
  <si>
    <t>Labor History</t>
  </si>
  <si>
    <t xml:space="preserve">Labour  </t>
  </si>
  <si>
    <t>Labour Economics</t>
  </si>
  <si>
    <t>Land Economics</t>
  </si>
  <si>
    <t>Local Economy</t>
  </si>
  <si>
    <t>Macroeconomic Dynamics</t>
  </si>
  <si>
    <t>Informs</t>
  </si>
  <si>
    <t>Managerial and Decision Econ</t>
  </si>
  <si>
    <t>Manchester School</t>
  </si>
  <si>
    <t>Marine Resource Economics</t>
  </si>
  <si>
    <t>Marine Resource Foundation</t>
  </si>
  <si>
    <t>Mathematical Finance</t>
  </si>
  <si>
    <t>Mathematical Social Sciences</t>
  </si>
  <si>
    <t>Metroeconomica</t>
  </si>
  <si>
    <t>National Tax Journal</t>
  </si>
  <si>
    <t>National Tax Assn.</t>
  </si>
  <si>
    <t>Natural Resource Modeling</t>
  </si>
  <si>
    <t>Rocky Mountains Math Consortium</t>
  </si>
  <si>
    <t>Netnomics</t>
  </si>
  <si>
    <t>New Political Economy</t>
  </si>
  <si>
    <t>New Zealand Economic Papers</t>
  </si>
  <si>
    <t>NZ Assn of economists</t>
  </si>
  <si>
    <t>North American Journal of Economics and Finance</t>
  </si>
  <si>
    <t>Omega</t>
  </si>
  <si>
    <t>OPEC Review</t>
  </si>
  <si>
    <t>Open Economies Review</t>
  </si>
  <si>
    <t>Operations Research Letters</t>
  </si>
  <si>
    <t>Oxford Bull. Of Econ. &amp; Statistics</t>
  </si>
  <si>
    <t>Oxford Economic Papers</t>
  </si>
  <si>
    <t>Oxford Univ. Press</t>
  </si>
  <si>
    <t>Oxford Review of Economic Policy</t>
  </si>
  <si>
    <t>Pacific Basin Finance Journal</t>
  </si>
  <si>
    <t>Pacific Economic Bulletin</t>
  </si>
  <si>
    <t>Australian Nat Univ</t>
  </si>
  <si>
    <t>Pacific Economic Review</t>
  </si>
  <si>
    <t>Papers in Regional Science</t>
  </si>
  <si>
    <t>Population &amp; Development Review</t>
  </si>
  <si>
    <t>Portuguese Economic Journal</t>
  </si>
  <si>
    <t>Post-Communist Economies</t>
  </si>
  <si>
    <t>Problems of Economic Transition</t>
  </si>
  <si>
    <t xml:space="preserve">Public Choice </t>
  </si>
  <si>
    <t>Public Finance Review</t>
  </si>
  <si>
    <t>Quarterly Journal of Economics</t>
  </si>
  <si>
    <t>Quarterly Review of Econ &amp; Finance</t>
  </si>
  <si>
    <t>Rand Journal of Economics</t>
  </si>
  <si>
    <t>RAND</t>
  </si>
  <si>
    <t>Real Estate Economics</t>
  </si>
  <si>
    <t>Regional Science &amp; Urban Econ</t>
  </si>
  <si>
    <t xml:space="preserve">Regional Studies </t>
  </si>
  <si>
    <t>Research in Economics/Richerche Economiche</t>
  </si>
  <si>
    <t>Research Policy</t>
  </si>
  <si>
    <t>Resource and Energy Economics</t>
  </si>
  <si>
    <t>Review of Agricultural Economics</t>
  </si>
  <si>
    <t>Review of Austrian Economics</t>
  </si>
  <si>
    <t>Review of Black Political Economy</t>
  </si>
  <si>
    <t>Transaction</t>
  </si>
  <si>
    <t>Review of Development Economics</t>
  </si>
  <si>
    <t>Review of Economic Design</t>
  </si>
  <si>
    <t>Review of Economic Dynamics</t>
  </si>
  <si>
    <t>Review of Economic Studies</t>
  </si>
  <si>
    <t>Review of Economics &amp; Statistics</t>
  </si>
  <si>
    <t>Review of Economics of the Household</t>
  </si>
  <si>
    <t xml:space="preserve">Review of Finance </t>
  </si>
  <si>
    <t>Review of Financial Economics</t>
  </si>
  <si>
    <t>Review of Financial Studies</t>
  </si>
  <si>
    <t>Review of Income and Wealth</t>
  </si>
  <si>
    <t>Review of Industrial Organization</t>
  </si>
  <si>
    <t>Review of International Economics</t>
  </si>
  <si>
    <t>Review of International Political Economy</t>
  </si>
  <si>
    <t>Review of Middle East Economics and Finance</t>
  </si>
  <si>
    <t>Review of Network Economics</t>
  </si>
  <si>
    <t>Network Economics Consulting Group</t>
  </si>
  <si>
    <t>Review of Political Economy</t>
  </si>
  <si>
    <t>Review of Radical Political Economics</t>
  </si>
  <si>
    <t>Review of Social Economy</t>
  </si>
  <si>
    <t>Review of Urban and Regional Development Studies</t>
  </si>
  <si>
    <t>Review of World Economics/Weltwirtschaftliches Archiv</t>
  </si>
  <si>
    <t>Risk Analysis</t>
  </si>
  <si>
    <t>Risk, Decision and Policy</t>
  </si>
  <si>
    <t>Scandinavian Journal of Economics</t>
  </si>
  <si>
    <t>Scottish Journal of Political Economy</t>
  </si>
  <si>
    <t>Singapore Economic Review</t>
  </si>
  <si>
    <t>Small Business Economics</t>
  </si>
  <si>
    <t>Social Choice &amp; Welfare</t>
  </si>
  <si>
    <t>South African Journal of Economic History</t>
  </si>
  <si>
    <t>So Afr ec history assn</t>
  </si>
  <si>
    <t>Southern Economic Journal</t>
  </si>
  <si>
    <t>Southern Econ. Assn</t>
  </si>
  <si>
    <t>Spanish Economic Review</t>
  </si>
  <si>
    <t>Structural Change and Economic Dynamics</t>
  </si>
  <si>
    <t>Studies in Nonlinear Dynamics and Economics</t>
  </si>
  <si>
    <t xml:space="preserve">Berkeley Electronic Press </t>
  </si>
  <si>
    <t>Theory and Decision</t>
  </si>
  <si>
    <t>Urban Studies</t>
  </si>
  <si>
    <t>World Bank Economic Review</t>
  </si>
  <si>
    <t>World Development</t>
  </si>
  <si>
    <t>American Economic Association Package</t>
  </si>
  <si>
    <t>Applied Economics Package 1</t>
  </si>
  <si>
    <t>Applied Economics Package 2</t>
  </si>
  <si>
    <t>Price/page</t>
  </si>
  <si>
    <t>2003 dollars</t>
  </si>
  <si>
    <t>1999 dollars</t>
  </si>
  <si>
    <t>Percentage</t>
  </si>
  <si>
    <t>Change</t>
  </si>
  <si>
    <t>Journal</t>
  </si>
  <si>
    <t>Price/Page</t>
  </si>
  <si>
    <t>Most Expensive Price per Page 1999 (2003 dollars)</t>
  </si>
  <si>
    <t>Most Expensive Price per Page 2003 (2003 dollars)</t>
  </si>
  <si>
    <t>Least Expensive Price per Page 2003 (2003 dollars)</t>
  </si>
  <si>
    <t>Least Expensive Price per Page 1999 (2003 dollars)</t>
  </si>
  <si>
    <t>Review of World Economics</t>
  </si>
  <si>
    <t>Journal with the Largest Percentage Increase in Price per Page</t>
  </si>
  <si>
    <t>Journal with the Largest Percentage Decrease in Price per Page</t>
  </si>
  <si>
    <t>Commercial Publishers</t>
  </si>
  <si>
    <t>Elsevier                  </t>
  </si>
  <si>
    <t xml:space="preserve">Kluwer </t>
  </si>
  <si>
    <t xml:space="preserve">Springer </t>
  </si>
  <si>
    <t>Non-Profit Publishers</t>
  </si>
  <si>
    <t>University Presses</t>
  </si>
  <si>
    <t>Professional Societies/Institutes</t>
  </si>
  <si>
    <t>Comparison between Publishers (In 2003 dollars)</t>
  </si>
  <si>
    <t>Percent Change</t>
  </si>
  <si>
    <t>Blackwell-Society</t>
  </si>
  <si>
    <t>Publisher Type</t>
  </si>
  <si>
    <t>Blackwell owned</t>
  </si>
  <si>
    <t>Society owned</t>
  </si>
  <si>
    <t>Category</t>
  </si>
  <si>
    <t>Definition</t>
  </si>
  <si>
    <t xml:space="preserve">Percent Change in Price/Page from 1999 to 2003. </t>
  </si>
  <si>
    <t>Percentage Change</t>
  </si>
  <si>
    <t>Institutional Price to university libraries in the United States divided by number of pages published per year</t>
  </si>
  <si>
    <t>Jointly owned</t>
  </si>
  <si>
    <t xml:space="preserve">Indicates to the best of our knowledge who owns the journal. Blackwell-Joint indicates a joint ownership between Blackwell and a society. </t>
  </si>
  <si>
    <t xml:space="preserve">Blackwell-Society indicates ownership by a society. Blackwell-Blackwell indicates ownership by Blackwell. </t>
  </si>
  <si>
    <t>Blackwell-unknown indicates unknown ownership-will be treated as Blackwell owned in analysis.</t>
  </si>
  <si>
    <t>Applied Financial Economics Letters</t>
  </si>
  <si>
    <t>Environmental Economics and Policy Studies</t>
  </si>
  <si>
    <t>M.E Sharpe</t>
  </si>
  <si>
    <t>Pages/Yr</t>
  </si>
  <si>
    <t xml:space="preserve"> Library Price </t>
  </si>
  <si>
    <t>2003 Dollars</t>
  </si>
  <si>
    <t>Library Price</t>
  </si>
  <si>
    <t>Institutional Price to university libraries in the United States (In 2004, it is the max(online price, print price, and combo price)) Measured in nominal dollars.</t>
  </si>
  <si>
    <t>Obtained from publisher's websites or Ulrich's Periodicals Directory.</t>
  </si>
  <si>
    <t>Pages Per Year</t>
  </si>
  <si>
    <t>Number of pages published in the year</t>
  </si>
  <si>
    <t>Blackwell-unknown</t>
  </si>
  <si>
    <t>Blackwell-Joint</t>
  </si>
  <si>
    <t>Blackwell-Blackwell</t>
  </si>
  <si>
    <t>Blackwell- unknown</t>
  </si>
  <si>
    <t>Professional Society/Institute</t>
  </si>
  <si>
    <t>University Press</t>
  </si>
  <si>
    <t>Blackwell- Society</t>
  </si>
  <si>
    <t>Blackwell- Joint</t>
  </si>
  <si>
    <t>Other</t>
  </si>
  <si>
    <t>Blackwell- Blackwell</t>
  </si>
  <si>
    <t xml:space="preserve">Number of </t>
  </si>
  <si>
    <t>Journals</t>
  </si>
  <si>
    <t xml:space="preserve">Total Number of Pages </t>
  </si>
  <si>
    <t xml:space="preserve">Ave. Price/Page </t>
  </si>
  <si>
    <t xml:space="preserve"> Number of Pages </t>
  </si>
  <si>
    <t>Number of Journals,  Number of Pages 1999 and 2003 only include journals that we have data for both years.</t>
  </si>
  <si>
    <t>Journal of History of Economic Thought</t>
  </si>
  <si>
    <t>Notes: Journals in red are new since 2000</t>
  </si>
  <si>
    <t xml:space="preserve">           Journals in green are new since 2000 and also are open access journals</t>
  </si>
  <si>
    <t>Blackwell- Joint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</si>
</sst>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h:mm:ss\ AM/PM"/>
    <numFmt numFmtId="167" formatCode="&quot;$&quot;#,##0.0_);[Red]\(&quot;$&quot;#,##0.0\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0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6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0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10" fontId="2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6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8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6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E19" sqref="E19"/>
    </sheetView>
  </sheetViews>
  <sheetFormatPr defaultColWidth="9.140625" defaultRowHeight="12.75"/>
  <cols>
    <col min="1" max="1" width="34.7109375" style="0" customWidth="1"/>
    <col min="2" max="2" width="28.421875" style="0" customWidth="1"/>
    <col min="3" max="3" width="8.28125" style="0" customWidth="1"/>
    <col min="4" max="4" width="1.28515625" style="0" customWidth="1"/>
    <col min="5" max="5" width="34.00390625" style="0" customWidth="1"/>
    <col min="6" max="6" width="23.57421875" style="0" customWidth="1"/>
    <col min="7" max="7" width="8.28125" style="0" customWidth="1"/>
  </cols>
  <sheetData>
    <row r="1" spans="1:7" ht="12.75">
      <c r="A1" s="54" t="s">
        <v>405</v>
      </c>
      <c r="B1" s="54"/>
      <c r="C1" s="54"/>
      <c r="E1" s="54" t="s">
        <v>406</v>
      </c>
      <c r="F1" s="54"/>
      <c r="G1" s="54"/>
    </row>
    <row r="2" spans="1:7" ht="12.75">
      <c r="A2" s="9" t="s">
        <v>403</v>
      </c>
      <c r="B2" s="9" t="s">
        <v>2</v>
      </c>
      <c r="C2" s="5" t="s">
        <v>404</v>
      </c>
      <c r="E2" s="9" t="s">
        <v>403</v>
      </c>
      <c r="F2" s="9" t="s">
        <v>2</v>
      </c>
      <c r="G2" s="5" t="s">
        <v>404</v>
      </c>
    </row>
    <row r="3" spans="1:7" ht="12.75">
      <c r="A3" s="1" t="s">
        <v>225</v>
      </c>
      <c r="B3" s="1" t="s">
        <v>170</v>
      </c>
      <c r="C3" s="2">
        <v>14.805576923076924</v>
      </c>
      <c r="E3" s="1" t="s">
        <v>225</v>
      </c>
      <c r="F3" s="1" t="s">
        <v>170</v>
      </c>
      <c r="G3" s="2">
        <v>13.889751552795031</v>
      </c>
    </row>
    <row r="4" spans="1:7" ht="12.75">
      <c r="A4" s="1" t="s">
        <v>169</v>
      </c>
      <c r="B4" s="1" t="s">
        <v>170</v>
      </c>
      <c r="C4" s="2">
        <v>5.528298153034301</v>
      </c>
      <c r="E4" s="1" t="s">
        <v>169</v>
      </c>
      <c r="F4" s="1" t="s">
        <v>170</v>
      </c>
      <c r="G4" s="2">
        <v>7.531800766283525</v>
      </c>
    </row>
    <row r="5" spans="1:7" ht="12.75">
      <c r="A5" s="1" t="s">
        <v>306</v>
      </c>
      <c r="B5" s="1" t="s">
        <v>147</v>
      </c>
      <c r="C5" s="2">
        <v>3.4092465753424657</v>
      </c>
      <c r="E5" s="1" t="s">
        <v>183</v>
      </c>
      <c r="F5" s="1" t="s">
        <v>52</v>
      </c>
      <c r="G5" s="2">
        <v>4.198979591836735</v>
      </c>
    </row>
    <row r="6" spans="1:7" ht="12.75">
      <c r="A6" s="1" t="s">
        <v>183</v>
      </c>
      <c r="B6" s="1" t="s">
        <v>52</v>
      </c>
      <c r="C6" s="2">
        <v>2.5865714285714287</v>
      </c>
      <c r="E6" s="1" t="s">
        <v>228</v>
      </c>
      <c r="F6" s="1" t="s">
        <v>17</v>
      </c>
      <c r="G6" s="2">
        <v>4.019417475728155</v>
      </c>
    </row>
    <row r="7" spans="1:7" ht="12.75">
      <c r="A7" s="1" t="s">
        <v>19</v>
      </c>
      <c r="B7" s="1" t="s">
        <v>18</v>
      </c>
      <c r="C7" s="2">
        <v>2.4004237288135597</v>
      </c>
      <c r="E7" s="1" t="s">
        <v>377</v>
      </c>
      <c r="F7" s="1" t="s">
        <v>18</v>
      </c>
      <c r="G7" s="2">
        <v>2.6315789473684212</v>
      </c>
    </row>
    <row r="8" spans="1:7" ht="12.75">
      <c r="A8" s="1" t="s">
        <v>20</v>
      </c>
      <c r="B8" s="1" t="s">
        <v>21</v>
      </c>
      <c r="C8" s="2">
        <v>2.173333333333334</v>
      </c>
      <c r="E8" s="1" t="s">
        <v>114</v>
      </c>
      <c r="F8" s="1" t="s">
        <v>52</v>
      </c>
      <c r="G8" s="2">
        <v>2.4210526315789473</v>
      </c>
    </row>
    <row r="9" spans="1:7" ht="12.75">
      <c r="A9" s="1" t="s">
        <v>349</v>
      </c>
      <c r="B9" s="1" t="s">
        <v>11</v>
      </c>
      <c r="C9" s="2">
        <v>1.7380281690140846</v>
      </c>
      <c r="E9" s="1" t="s">
        <v>19</v>
      </c>
      <c r="F9" s="1" t="s">
        <v>18</v>
      </c>
      <c r="G9" s="2">
        <v>2.4027777777777777</v>
      </c>
    </row>
    <row r="10" spans="1:7" ht="12.75">
      <c r="A10" s="1" t="s">
        <v>249</v>
      </c>
      <c r="B10" s="1" t="s">
        <v>250</v>
      </c>
      <c r="C10" s="2">
        <v>1.6996884735202493</v>
      </c>
      <c r="E10" s="1" t="s">
        <v>73</v>
      </c>
      <c r="F10" s="1" t="s">
        <v>52</v>
      </c>
      <c r="G10" s="2">
        <v>2.3705179282868527</v>
      </c>
    </row>
    <row r="11" spans="1:7" ht="12.75">
      <c r="A11" s="1" t="s">
        <v>51</v>
      </c>
      <c r="B11" s="1" t="s">
        <v>52</v>
      </c>
      <c r="C11" s="2">
        <v>1.6760000000000002</v>
      </c>
      <c r="E11" s="3" t="s">
        <v>87</v>
      </c>
      <c r="F11" s="1" t="s">
        <v>28</v>
      </c>
      <c r="G11" s="2">
        <v>2.3575757575757574</v>
      </c>
    </row>
    <row r="12" spans="1:7" ht="12.75">
      <c r="A12" s="1" t="s">
        <v>73</v>
      </c>
      <c r="B12" s="1" t="s">
        <v>52</v>
      </c>
      <c r="C12" s="2">
        <v>1.6760000000000002</v>
      </c>
      <c r="E12" s="1" t="s">
        <v>51</v>
      </c>
      <c r="F12" s="1" t="s">
        <v>52</v>
      </c>
      <c r="G12" s="2">
        <v>2.3237885462555066</v>
      </c>
    </row>
    <row r="13" spans="1:7" ht="12.75">
      <c r="A13" s="1" t="s">
        <v>114</v>
      </c>
      <c r="B13" s="1" t="s">
        <v>52</v>
      </c>
      <c r="C13" s="2">
        <v>1.6760000000000002</v>
      </c>
      <c r="E13" s="1" t="s">
        <v>111</v>
      </c>
      <c r="F13" s="1" t="s">
        <v>18</v>
      </c>
      <c r="G13" s="2">
        <v>2.3176100628930816</v>
      </c>
    </row>
    <row r="14" spans="1:7" ht="12.75">
      <c r="A14" s="1" t="s">
        <v>111</v>
      </c>
      <c r="B14" s="1" t="s">
        <v>18</v>
      </c>
      <c r="C14" s="2">
        <v>1.6311428571428572</v>
      </c>
      <c r="E14" s="1" t="s">
        <v>105</v>
      </c>
      <c r="F14" s="1" t="s">
        <v>11</v>
      </c>
      <c r="G14" s="2">
        <v>2.278169014084507</v>
      </c>
    </row>
    <row r="15" spans="1:7" ht="12.75">
      <c r="A15" s="1" t="s">
        <v>241</v>
      </c>
      <c r="B15" s="1" t="s">
        <v>147</v>
      </c>
      <c r="C15" s="2">
        <v>1.62015503875969</v>
      </c>
      <c r="E15" s="1" t="s">
        <v>75</v>
      </c>
      <c r="F15" s="1" t="s">
        <v>76</v>
      </c>
      <c r="G15" s="2">
        <v>2.2719101123595506</v>
      </c>
    </row>
    <row r="16" spans="1:7" ht="12.75">
      <c r="A16" s="1" t="s">
        <v>62</v>
      </c>
      <c r="B16" s="1" t="s">
        <v>18</v>
      </c>
      <c r="C16" s="2">
        <v>1.617</v>
      </c>
      <c r="E16" s="1" t="s">
        <v>375</v>
      </c>
      <c r="F16" s="1" t="s">
        <v>17</v>
      </c>
      <c r="G16" s="2">
        <v>2.217391304347826</v>
      </c>
    </row>
    <row r="17" spans="1:7" ht="12.75">
      <c r="A17" s="1" t="s">
        <v>75</v>
      </c>
      <c r="B17" s="1" t="s">
        <v>76</v>
      </c>
      <c r="C17" s="2">
        <v>1.595982142857143</v>
      </c>
      <c r="E17" s="1" t="s">
        <v>306</v>
      </c>
      <c r="F17" s="1" t="s">
        <v>147</v>
      </c>
      <c r="G17" s="2">
        <v>2.2079037800687287</v>
      </c>
    </row>
    <row r="18" spans="1:7" ht="12.75">
      <c r="A18" s="1" t="s">
        <v>50</v>
      </c>
      <c r="B18" s="1" t="s">
        <v>11</v>
      </c>
      <c r="C18" s="2">
        <v>1.5940119760479043</v>
      </c>
      <c r="E18" s="1" t="s">
        <v>249</v>
      </c>
      <c r="F18" s="1" t="s">
        <v>250</v>
      </c>
      <c r="G18" s="2">
        <v>2.0927835051546393</v>
      </c>
    </row>
    <row r="19" spans="1:7" ht="12.75">
      <c r="A19" s="1" t="s">
        <v>108</v>
      </c>
      <c r="B19" s="1" t="s">
        <v>18</v>
      </c>
      <c r="C19" s="2">
        <v>1.4444736842105264</v>
      </c>
      <c r="E19" s="1" t="s">
        <v>142</v>
      </c>
      <c r="F19" s="1" t="s">
        <v>28</v>
      </c>
      <c r="G19" s="2">
        <v>1.9956521739130435</v>
      </c>
    </row>
    <row r="20" spans="1:7" ht="12.75">
      <c r="A20" s="1" t="s">
        <v>394</v>
      </c>
      <c r="B20" s="1" t="s">
        <v>11</v>
      </c>
      <c r="C20" s="2">
        <v>1.3930131004366815</v>
      </c>
      <c r="E20" s="1" t="s">
        <v>322</v>
      </c>
      <c r="F20" s="1" t="s">
        <v>11</v>
      </c>
      <c r="G20" s="2">
        <v>1.9229357798165139</v>
      </c>
    </row>
    <row r="21" spans="1:7" ht="12.75">
      <c r="A21" s="1" t="s">
        <v>190</v>
      </c>
      <c r="B21" s="1" t="s">
        <v>147</v>
      </c>
      <c r="C21" s="2">
        <v>1.3889695210449928</v>
      </c>
      <c r="E21" s="1" t="s">
        <v>241</v>
      </c>
      <c r="F21" s="1" t="s">
        <v>147</v>
      </c>
      <c r="G21" s="2">
        <v>1.807131280388979</v>
      </c>
    </row>
    <row r="22" spans="1:7" ht="12.75">
      <c r="A22" s="1" t="s">
        <v>211</v>
      </c>
      <c r="B22" s="1" t="s">
        <v>11</v>
      </c>
      <c r="C22" s="2">
        <v>1.3636542239685658</v>
      </c>
      <c r="E22" s="1" t="s">
        <v>391</v>
      </c>
      <c r="F22" s="1" t="s">
        <v>28</v>
      </c>
      <c r="G22" s="2">
        <v>1.7115107913669063</v>
      </c>
    </row>
    <row r="23" spans="1:7" ht="12.75">
      <c r="A23" s="1" t="s">
        <v>397</v>
      </c>
      <c r="B23" s="1" t="s">
        <v>18</v>
      </c>
      <c r="C23" s="2">
        <v>1.305364806866953</v>
      </c>
      <c r="E23" s="1" t="s">
        <v>292</v>
      </c>
      <c r="F23" s="1" t="s">
        <v>447</v>
      </c>
      <c r="G23" s="2">
        <v>1.6719576719576719</v>
      </c>
    </row>
    <row r="24" spans="1:7" ht="12.75">
      <c r="A24" s="1" t="s">
        <v>311</v>
      </c>
      <c r="B24" s="1" t="s">
        <v>11</v>
      </c>
      <c r="C24" s="2">
        <v>1.3004304160688667</v>
      </c>
      <c r="E24" s="1" t="s">
        <v>103</v>
      </c>
      <c r="F24" s="1" t="s">
        <v>447</v>
      </c>
      <c r="G24" s="2">
        <v>1.6363636363636365</v>
      </c>
    </row>
    <row r="25" spans="1:7" ht="12.75">
      <c r="A25" s="1" t="s">
        <v>242</v>
      </c>
      <c r="B25" s="1" t="s">
        <v>147</v>
      </c>
      <c r="C25" s="2">
        <v>1.2666666666666668</v>
      </c>
      <c r="E25" s="1" t="s">
        <v>39</v>
      </c>
      <c r="F25" s="1" t="s">
        <v>446</v>
      </c>
      <c r="G25" s="2">
        <v>1.5786924939467313</v>
      </c>
    </row>
    <row r="26" spans="1:7" ht="12.75">
      <c r="A26" s="1" t="s">
        <v>117</v>
      </c>
      <c r="B26" s="1" t="s">
        <v>11</v>
      </c>
      <c r="C26" s="2">
        <v>1.2555555555555558</v>
      </c>
      <c r="E26" s="1" t="s">
        <v>263</v>
      </c>
      <c r="F26" s="1" t="s">
        <v>11</v>
      </c>
      <c r="G26" s="2">
        <v>1.551975051975052</v>
      </c>
    </row>
    <row r="27" spans="1:7" ht="12.75">
      <c r="A27" s="1" t="s">
        <v>228</v>
      </c>
      <c r="B27" s="1" t="s">
        <v>17</v>
      </c>
      <c r="C27" s="2">
        <v>1.2466666666666668</v>
      </c>
      <c r="E27" s="1" t="s">
        <v>168</v>
      </c>
      <c r="F27" s="1" t="s">
        <v>11</v>
      </c>
      <c r="G27" s="2">
        <v>1.5413313825896122</v>
      </c>
    </row>
    <row r="28" spans="1:7" ht="12.75">
      <c r="A28" s="1" t="s">
        <v>155</v>
      </c>
      <c r="B28" s="1" t="s">
        <v>11</v>
      </c>
      <c r="C28" s="2">
        <v>1.2328859060402686</v>
      </c>
      <c r="E28" s="1" t="s">
        <v>397</v>
      </c>
      <c r="F28" s="1" t="s">
        <v>18</v>
      </c>
      <c r="G28" s="2">
        <v>1.5253648366921473</v>
      </c>
    </row>
    <row r="29" spans="1:7" ht="12.75">
      <c r="A29" s="1" t="s">
        <v>350</v>
      </c>
      <c r="B29" s="1" t="s">
        <v>11</v>
      </c>
      <c r="C29" s="2">
        <v>1.1846153846153846</v>
      </c>
      <c r="E29" s="1" t="s">
        <v>195</v>
      </c>
      <c r="F29" s="1" t="s">
        <v>28</v>
      </c>
      <c r="G29" s="2">
        <v>1.5207373271889402</v>
      </c>
    </row>
    <row r="30" spans="1:7" ht="12.75">
      <c r="A30" s="1" t="s">
        <v>163</v>
      </c>
      <c r="B30" s="1" t="s">
        <v>147</v>
      </c>
      <c r="C30" s="2">
        <v>1.1752136752136753</v>
      </c>
      <c r="E30" s="1" t="s">
        <v>190</v>
      </c>
      <c r="F30" s="1" t="s">
        <v>147</v>
      </c>
      <c r="G30" s="2">
        <v>1.4986376021798364</v>
      </c>
    </row>
    <row r="31" spans="1:7" ht="12.75">
      <c r="A31" s="1" t="s">
        <v>396</v>
      </c>
      <c r="B31" s="1" t="s">
        <v>18</v>
      </c>
      <c r="C31" s="2">
        <v>1.1552835051546393</v>
      </c>
      <c r="E31" s="1" t="s">
        <v>350</v>
      </c>
      <c r="F31" s="1" t="s">
        <v>11</v>
      </c>
      <c r="G31" s="2">
        <v>1.4872448979591837</v>
      </c>
    </row>
    <row r="32" spans="1:7" ht="12.75">
      <c r="A32" s="1" t="s">
        <v>348</v>
      </c>
      <c r="B32" s="1" t="s">
        <v>11</v>
      </c>
      <c r="C32" s="2">
        <v>1.1392857142857145</v>
      </c>
      <c r="E32" s="1" t="s">
        <v>333</v>
      </c>
      <c r="F32" s="1" t="s">
        <v>447</v>
      </c>
      <c r="G32" s="2">
        <v>1.484375</v>
      </c>
    </row>
    <row r="33" spans="1:7" ht="12.75">
      <c r="A33" s="1" t="s">
        <v>209</v>
      </c>
      <c r="B33" s="1" t="s">
        <v>11</v>
      </c>
      <c r="C33" s="2">
        <v>1.1356756756756756</v>
      </c>
      <c r="E33" s="1" t="s">
        <v>311</v>
      </c>
      <c r="F33" s="1" t="s">
        <v>11</v>
      </c>
      <c r="G33" s="2">
        <v>1.4806629834254144</v>
      </c>
    </row>
    <row r="34" spans="1:7" ht="12.75">
      <c r="A34" s="1" t="s">
        <v>322</v>
      </c>
      <c r="B34" s="1" t="s">
        <v>11</v>
      </c>
      <c r="C34" s="2">
        <v>1.1352564102564104</v>
      </c>
      <c r="E34" s="1" t="s">
        <v>108</v>
      </c>
      <c r="F34" s="1" t="s">
        <v>18</v>
      </c>
      <c r="G34" s="2">
        <v>1.4729241877256318</v>
      </c>
    </row>
    <row r="35" spans="1:7" ht="12.75">
      <c r="A35" s="1" t="s">
        <v>338</v>
      </c>
      <c r="B35" s="1" t="s">
        <v>52</v>
      </c>
      <c r="C35" s="2">
        <v>1.1091666666666666</v>
      </c>
      <c r="E35" s="1" t="s">
        <v>174</v>
      </c>
      <c r="F35" s="1" t="s">
        <v>18</v>
      </c>
      <c r="G35" s="2">
        <v>1.4659340659340658</v>
      </c>
    </row>
    <row r="36" spans="1:7" ht="12.75">
      <c r="A36" s="1" t="s">
        <v>174</v>
      </c>
      <c r="B36" s="1" t="s">
        <v>18</v>
      </c>
      <c r="C36" s="2">
        <v>1.1023454157782517</v>
      </c>
      <c r="E36" s="1" t="s">
        <v>141</v>
      </c>
      <c r="F36" s="1" t="s">
        <v>11</v>
      </c>
      <c r="G36" s="2">
        <v>1.4647577092511013</v>
      </c>
    </row>
    <row r="37" spans="1:7" ht="12.75">
      <c r="A37" s="1" t="s">
        <v>391</v>
      </c>
      <c r="B37" s="1" t="s">
        <v>28</v>
      </c>
      <c r="C37" s="2">
        <v>1.0782537067545306</v>
      </c>
      <c r="E37" s="1" t="s">
        <v>55</v>
      </c>
      <c r="F37" s="1" t="s">
        <v>28</v>
      </c>
      <c r="G37" s="2">
        <v>1.444736842105263</v>
      </c>
    </row>
    <row r="38" spans="1:7" ht="12.75">
      <c r="A38" s="1" t="s">
        <v>243</v>
      </c>
      <c r="B38" s="1" t="s">
        <v>11</v>
      </c>
      <c r="C38" s="2">
        <v>1.0760869565217392</v>
      </c>
      <c r="E38" s="1" t="s">
        <v>310</v>
      </c>
      <c r="F38" s="1" t="s">
        <v>447</v>
      </c>
      <c r="G38" s="2">
        <v>1.433206106870229</v>
      </c>
    </row>
    <row r="39" spans="1:7" ht="12.75">
      <c r="A39" s="1" t="s">
        <v>39</v>
      </c>
      <c r="B39" s="1" t="s">
        <v>446</v>
      </c>
      <c r="C39" s="2">
        <v>1.0747851002865332</v>
      </c>
      <c r="E39" s="1" t="s">
        <v>180</v>
      </c>
      <c r="F39" s="1" t="s">
        <v>445</v>
      </c>
      <c r="G39" s="2">
        <v>1.4287856071964018</v>
      </c>
    </row>
    <row r="40" spans="1:7" ht="12.75">
      <c r="A40" s="1" t="s">
        <v>105</v>
      </c>
      <c r="B40" s="1" t="s">
        <v>11</v>
      </c>
      <c r="C40" s="2">
        <v>1.0657142857142858</v>
      </c>
      <c r="E40" s="1" t="s">
        <v>163</v>
      </c>
      <c r="F40" s="1" t="s">
        <v>147</v>
      </c>
      <c r="G40" s="2">
        <v>1.4210526315789473</v>
      </c>
    </row>
    <row r="41" spans="1:7" ht="12.75">
      <c r="A41" s="1" t="s">
        <v>337</v>
      </c>
      <c r="B41" s="1" t="s">
        <v>18</v>
      </c>
      <c r="C41" s="2">
        <v>1.062745098039216</v>
      </c>
      <c r="E41" s="1" t="s">
        <v>208</v>
      </c>
      <c r="F41" s="1" t="s">
        <v>28</v>
      </c>
      <c r="G41" s="2">
        <v>1.4133333333333333</v>
      </c>
    </row>
    <row r="42" spans="1:7" ht="12.75">
      <c r="A42" s="1" t="s">
        <v>325</v>
      </c>
      <c r="B42" s="1" t="s">
        <v>11</v>
      </c>
      <c r="C42" s="2">
        <v>1.0569565217391306</v>
      </c>
      <c r="E42" s="1" t="s">
        <v>282</v>
      </c>
      <c r="F42" s="1" t="s">
        <v>28</v>
      </c>
      <c r="G42" s="2">
        <v>1.4076502732240437</v>
      </c>
    </row>
    <row r="43" spans="1:7" ht="12.75">
      <c r="A43" s="1" t="s">
        <v>195</v>
      </c>
      <c r="B43" s="1" t="s">
        <v>28</v>
      </c>
      <c r="C43" s="2">
        <v>1.05</v>
      </c>
      <c r="E43" s="1" t="s">
        <v>62</v>
      </c>
      <c r="F43" s="1" t="s">
        <v>18</v>
      </c>
      <c r="G43" s="2">
        <v>1.3768421052631579</v>
      </c>
    </row>
    <row r="44" spans="1:7" ht="12.75">
      <c r="A44" s="1" t="s">
        <v>106</v>
      </c>
      <c r="B44" s="1" t="s">
        <v>11</v>
      </c>
      <c r="C44" s="2">
        <v>1.0462845010615711</v>
      </c>
      <c r="E44" s="1" t="s">
        <v>124</v>
      </c>
      <c r="F44" s="1" t="s">
        <v>85</v>
      </c>
      <c r="G44" s="2">
        <v>1.3669724770642202</v>
      </c>
    </row>
    <row r="45" spans="1:7" ht="12.75">
      <c r="A45" s="1" t="s">
        <v>164</v>
      </c>
      <c r="B45" s="1" t="s">
        <v>11</v>
      </c>
      <c r="C45" s="2">
        <v>1.0359913793103448</v>
      </c>
      <c r="E45" s="1" t="s">
        <v>171</v>
      </c>
      <c r="F45" s="1" t="s">
        <v>18</v>
      </c>
      <c r="G45" s="2">
        <v>1.3638814016172507</v>
      </c>
    </row>
    <row r="46" spans="1:7" ht="12.75">
      <c r="A46" s="3" t="s">
        <v>87</v>
      </c>
      <c r="B46" s="1" t="s">
        <v>28</v>
      </c>
      <c r="C46" s="2">
        <v>1.023045267489712</v>
      </c>
      <c r="E46" s="1" t="s">
        <v>381</v>
      </c>
      <c r="F46" s="1" t="s">
        <v>28</v>
      </c>
      <c r="G46" s="2">
        <v>1.3636363636363635</v>
      </c>
    </row>
    <row r="47" spans="1:7" ht="12.75">
      <c r="A47" s="1" t="s">
        <v>234</v>
      </c>
      <c r="B47" s="1" t="s">
        <v>11</v>
      </c>
      <c r="C47" s="2">
        <v>1.0204402515723272</v>
      </c>
      <c r="E47" s="1" t="s">
        <v>216</v>
      </c>
      <c r="F47" s="1" t="s">
        <v>28</v>
      </c>
      <c r="G47" s="2">
        <v>1.36056338028169</v>
      </c>
    </row>
    <row r="48" spans="1:7" ht="12.75">
      <c r="A48" s="1" t="s">
        <v>103</v>
      </c>
      <c r="B48" s="1" t="s">
        <v>447</v>
      </c>
      <c r="C48" s="2">
        <v>1.0191176470588237</v>
      </c>
      <c r="E48" s="1" t="s">
        <v>160</v>
      </c>
      <c r="F48" s="1" t="s">
        <v>447</v>
      </c>
      <c r="G48" s="2">
        <v>1.3562231759656653</v>
      </c>
    </row>
    <row r="49" spans="1:7" ht="12.75">
      <c r="A49" s="1" t="s">
        <v>10</v>
      </c>
      <c r="B49" s="1" t="s">
        <v>11</v>
      </c>
      <c r="C49" s="2">
        <v>1.0062295081967214</v>
      </c>
      <c r="E49" s="1" t="s">
        <v>283</v>
      </c>
      <c r="F49" s="1" t="s">
        <v>18</v>
      </c>
      <c r="G49" s="2">
        <v>1.3279483037156705</v>
      </c>
    </row>
    <row r="50" spans="1:7" ht="12.75">
      <c r="A50" s="1" t="s">
        <v>254</v>
      </c>
      <c r="B50" s="1" t="s">
        <v>18</v>
      </c>
      <c r="C50" s="2">
        <v>0.99</v>
      </c>
      <c r="E50" s="1" t="s">
        <v>254</v>
      </c>
      <c r="F50" s="1" t="s">
        <v>18</v>
      </c>
      <c r="G50" s="2">
        <v>1.3249427917620138</v>
      </c>
    </row>
    <row r="51" spans="1:7" ht="12.75">
      <c r="A51" s="1" t="s">
        <v>292</v>
      </c>
      <c r="B51" s="1" t="s">
        <v>447</v>
      </c>
      <c r="C51" s="2">
        <v>0.9846153846153847</v>
      </c>
      <c r="E51" s="1" t="s">
        <v>166</v>
      </c>
      <c r="F51" s="1" t="s">
        <v>28</v>
      </c>
      <c r="G51" s="2">
        <v>1.2802675585284282</v>
      </c>
    </row>
    <row r="52" spans="1:7" ht="12.75">
      <c r="A52" s="1" t="s">
        <v>130</v>
      </c>
      <c r="B52" s="1" t="s">
        <v>28</v>
      </c>
      <c r="C52" s="2">
        <v>0.9810810810810812</v>
      </c>
      <c r="E52" s="1" t="s">
        <v>353</v>
      </c>
      <c r="F52" s="1" t="s">
        <v>354</v>
      </c>
      <c r="G52" s="2">
        <v>1.2738853503184713</v>
      </c>
    </row>
    <row r="54" spans="5:7" ht="12.75">
      <c r="E54" s="1"/>
      <c r="F54" s="1"/>
      <c r="G54" s="2"/>
    </row>
    <row r="55" spans="5:7" ht="12.75">
      <c r="E55" s="1"/>
      <c r="F55" s="1"/>
      <c r="G55" s="2"/>
    </row>
    <row r="56" spans="5:7" ht="12.75">
      <c r="E56" s="1"/>
      <c r="F56" s="1"/>
      <c r="G56" s="2"/>
    </row>
    <row r="57" spans="5:7" ht="12.75">
      <c r="E57" s="1"/>
      <c r="F57" s="1"/>
      <c r="G57" s="2"/>
    </row>
    <row r="58" spans="5:7" ht="12.75">
      <c r="E58" s="1"/>
      <c r="F58" s="1"/>
      <c r="G58" s="2"/>
    </row>
    <row r="59" spans="5:7" ht="12.75">
      <c r="E59" s="1"/>
      <c r="F59" s="1"/>
      <c r="G59" s="2"/>
    </row>
    <row r="60" spans="5:7" ht="12.75">
      <c r="E60" s="1"/>
      <c r="F60" s="1"/>
      <c r="G60" s="2"/>
    </row>
    <row r="61" spans="5:7" ht="12.75">
      <c r="E61" s="1"/>
      <c r="F61" s="1"/>
      <c r="G61" s="2"/>
    </row>
    <row r="62" spans="5:7" ht="12.75">
      <c r="E62" s="1"/>
      <c r="F62" s="1"/>
      <c r="G62" s="2"/>
    </row>
    <row r="63" spans="5:7" ht="12.75">
      <c r="E63" s="1"/>
      <c r="F63" s="1"/>
      <c r="G63" s="2"/>
    </row>
    <row r="64" spans="5:7" ht="12.75">
      <c r="E64" s="1"/>
      <c r="F64" s="1"/>
      <c r="G64" s="2"/>
    </row>
    <row r="65" spans="5:7" ht="12.75">
      <c r="E65" s="1"/>
      <c r="F65" s="1"/>
      <c r="G65" s="2"/>
    </row>
    <row r="66" spans="5:7" ht="12.75">
      <c r="E66" s="1"/>
      <c r="F66" s="1"/>
      <c r="G66" s="2"/>
    </row>
    <row r="67" spans="5:7" ht="12.75">
      <c r="E67" s="1"/>
      <c r="F67" s="1"/>
      <c r="G67" s="2"/>
    </row>
    <row r="68" spans="5:7" ht="12.75">
      <c r="E68" s="1"/>
      <c r="F68" s="1"/>
      <c r="G68" s="2"/>
    </row>
    <row r="69" spans="5:7" ht="12.75">
      <c r="E69" s="1"/>
      <c r="F69" s="1"/>
      <c r="G69" s="2"/>
    </row>
    <row r="70" spans="5:7" ht="12.75">
      <c r="E70" s="1"/>
      <c r="F70" s="1"/>
      <c r="G70" s="2"/>
    </row>
    <row r="71" spans="5:7" ht="12.75">
      <c r="E71" s="1"/>
      <c r="F71" s="1"/>
      <c r="G71" s="2"/>
    </row>
    <row r="72" spans="5:7" ht="12.75">
      <c r="E72" s="1"/>
      <c r="F72" s="1"/>
      <c r="G72" s="2"/>
    </row>
    <row r="73" spans="5:7" ht="12.75">
      <c r="E73" s="1"/>
      <c r="F73" s="1"/>
      <c r="G73" s="2"/>
    </row>
    <row r="74" spans="5:7" ht="12.75">
      <c r="E74" s="1"/>
      <c r="F74" s="1"/>
      <c r="G74" s="2"/>
    </row>
    <row r="75" spans="5:7" ht="12.75">
      <c r="E75" s="1"/>
      <c r="F75" s="1"/>
      <c r="G75" s="2"/>
    </row>
    <row r="76" spans="5:7" ht="12.75">
      <c r="E76" s="1"/>
      <c r="F76" s="1"/>
      <c r="G76" s="2"/>
    </row>
    <row r="77" spans="5:7" ht="12.75">
      <c r="E77" s="1"/>
      <c r="F77" s="1"/>
      <c r="G77" s="2"/>
    </row>
    <row r="78" spans="5:7" ht="12.75">
      <c r="E78" s="1"/>
      <c r="F78" s="1"/>
      <c r="G78" s="2"/>
    </row>
    <row r="79" spans="5:7" ht="12.75">
      <c r="E79" s="1"/>
      <c r="F79" s="1"/>
      <c r="G79" s="2"/>
    </row>
    <row r="80" spans="5:7" ht="12.75">
      <c r="E80" s="1"/>
      <c r="F80" s="1"/>
      <c r="G80" s="2"/>
    </row>
    <row r="81" spans="5:7" ht="12.75">
      <c r="E81" s="1"/>
      <c r="F81" s="1"/>
      <c r="G81" s="2"/>
    </row>
    <row r="82" spans="5:7" ht="12.75">
      <c r="E82" s="1"/>
      <c r="F82" s="1"/>
      <c r="G82" s="2"/>
    </row>
    <row r="83" spans="5:7" ht="12.75">
      <c r="E83" s="1"/>
      <c r="F83" s="1"/>
      <c r="G83" s="2"/>
    </row>
    <row r="84" spans="5:7" ht="12.75">
      <c r="E84" s="1"/>
      <c r="F84" s="1"/>
      <c r="G84" s="2"/>
    </row>
    <row r="85" spans="5:7" ht="12.75">
      <c r="E85" s="1"/>
      <c r="F85" s="1"/>
      <c r="G85" s="2"/>
    </row>
    <row r="86" spans="5:7" ht="12.75">
      <c r="E86" s="1"/>
      <c r="F86" s="1"/>
      <c r="G86" s="2"/>
    </row>
    <row r="87" spans="5:7" ht="12.75">
      <c r="E87" s="1"/>
      <c r="F87" s="1"/>
      <c r="G87" s="2"/>
    </row>
    <row r="88" spans="5:7" ht="12.75">
      <c r="E88" s="1"/>
      <c r="F88" s="1"/>
      <c r="G88" s="2"/>
    </row>
    <row r="89" spans="5:7" ht="12.75">
      <c r="E89" s="1"/>
      <c r="F89" s="1"/>
      <c r="G89" s="2"/>
    </row>
    <row r="90" spans="5:7" ht="12.75">
      <c r="E90" s="1"/>
      <c r="F90" s="1"/>
      <c r="G90" s="2"/>
    </row>
    <row r="91" spans="5:7" ht="12.75">
      <c r="E91" s="1"/>
      <c r="F91" s="1"/>
      <c r="G91" s="2"/>
    </row>
    <row r="92" spans="5:7" ht="12.75">
      <c r="E92" s="1"/>
      <c r="F92" s="1"/>
      <c r="G92" s="2"/>
    </row>
    <row r="93" spans="5:7" ht="12.75">
      <c r="E93" s="1"/>
      <c r="F93" s="1"/>
      <c r="G93" s="2"/>
    </row>
    <row r="94" spans="5:7" ht="12.75">
      <c r="E94" s="1"/>
      <c r="F94" s="1"/>
      <c r="G94" s="2"/>
    </row>
    <row r="95" spans="5:7" ht="12.75">
      <c r="E95" s="1"/>
      <c r="F95" s="1"/>
      <c r="G95" s="2"/>
    </row>
    <row r="96" spans="5:7" ht="12.75">
      <c r="E96" s="1"/>
      <c r="F96" s="1"/>
      <c r="G96" s="2"/>
    </row>
    <row r="97" spans="5:7" ht="12.75">
      <c r="E97" s="1"/>
      <c r="F97" s="1"/>
      <c r="G97" s="2"/>
    </row>
    <row r="98" spans="5:7" ht="12.75">
      <c r="E98" s="1"/>
      <c r="F98" s="1"/>
      <c r="G98" s="2"/>
    </row>
    <row r="99" spans="5:7" ht="12.75">
      <c r="E99" s="1"/>
      <c r="F99" s="1"/>
      <c r="G99" s="2"/>
    </row>
    <row r="100" spans="5:7" ht="12.75">
      <c r="E100" s="1"/>
      <c r="F100" s="1"/>
      <c r="G100" s="2"/>
    </row>
    <row r="101" spans="5:7" ht="12.75">
      <c r="E101" s="3"/>
      <c r="F101" s="1"/>
      <c r="G101" s="2"/>
    </row>
    <row r="102" spans="5:7" ht="12.75">
      <c r="E102" s="1"/>
      <c r="F102" s="1"/>
      <c r="G102" s="2"/>
    </row>
    <row r="103" spans="5:7" ht="12.75">
      <c r="E103" s="1"/>
      <c r="F103" s="1"/>
      <c r="G103" s="2"/>
    </row>
  </sheetData>
  <mergeCells count="2">
    <mergeCell ref="A1:C1"/>
    <mergeCell ref="E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5"/>
  <sheetViews>
    <sheetView tabSelected="1" workbookViewId="0" topLeftCell="B1">
      <selection activeCell="B27" sqref="B27"/>
    </sheetView>
  </sheetViews>
  <sheetFormatPr defaultColWidth="9.140625" defaultRowHeight="12.75"/>
  <cols>
    <col min="1" max="1" width="37.140625" style="0" customWidth="1"/>
    <col min="2" max="2" width="33.28125" style="0" bestFit="1" customWidth="1"/>
    <col min="3" max="3" width="23.421875" style="0" customWidth="1"/>
    <col min="4" max="4" width="9.28125" style="0" bestFit="1" customWidth="1"/>
    <col min="5" max="5" width="2.421875" style="0" customWidth="1"/>
    <col min="6" max="6" width="34.421875" style="0" customWidth="1"/>
    <col min="7" max="7" width="24.8515625" style="0" customWidth="1"/>
    <col min="8" max="8" width="9.28125" style="0" bestFit="1" customWidth="1"/>
  </cols>
  <sheetData>
    <row r="1" spans="1:8" ht="12.75">
      <c r="A1" s="10" t="s">
        <v>407</v>
      </c>
      <c r="B1" s="54" t="s">
        <v>408</v>
      </c>
      <c r="C1" s="54"/>
      <c r="D1" s="54"/>
      <c r="F1" s="54" t="s">
        <v>407</v>
      </c>
      <c r="G1" s="54"/>
      <c r="H1" s="54"/>
    </row>
    <row r="2" spans="1:8" ht="12.75">
      <c r="A2" s="9" t="s">
        <v>403</v>
      </c>
      <c r="B2" s="9" t="s">
        <v>403</v>
      </c>
      <c r="C2" s="9" t="s">
        <v>2</v>
      </c>
      <c r="D2" s="5" t="s">
        <v>404</v>
      </c>
      <c r="F2" s="9" t="s">
        <v>403</v>
      </c>
      <c r="G2" s="9" t="s">
        <v>2</v>
      </c>
      <c r="H2" s="5" t="s">
        <v>404</v>
      </c>
    </row>
    <row r="3" spans="1:8" ht="12.75">
      <c r="A3" s="1" t="s">
        <v>5</v>
      </c>
      <c r="B3" s="1" t="s">
        <v>395</v>
      </c>
      <c r="C3" s="1" t="s">
        <v>12</v>
      </c>
      <c r="D3" s="2">
        <v>0.028516271373414233</v>
      </c>
      <c r="F3" s="1" t="s">
        <v>5</v>
      </c>
      <c r="G3" s="1" t="s">
        <v>6</v>
      </c>
      <c r="H3" s="2">
        <v>0</v>
      </c>
    </row>
    <row r="4" spans="1:8" ht="12.75">
      <c r="A4" s="1" t="s">
        <v>22</v>
      </c>
      <c r="B4" s="1" t="s">
        <v>335</v>
      </c>
      <c r="C4" s="1" t="s">
        <v>421</v>
      </c>
      <c r="D4" s="2">
        <v>0.04351648351648352</v>
      </c>
      <c r="F4" s="1" t="s">
        <v>22</v>
      </c>
      <c r="G4" s="1" t="s">
        <v>23</v>
      </c>
      <c r="H4" s="2">
        <v>0</v>
      </c>
    </row>
    <row r="5" spans="1:8" ht="12.75">
      <c r="A5" s="1" t="s">
        <v>34</v>
      </c>
      <c r="B5" s="1" t="s">
        <v>221</v>
      </c>
      <c r="C5" s="1" t="s">
        <v>222</v>
      </c>
      <c r="D5" s="2">
        <v>0.04935194416749752</v>
      </c>
      <c r="F5" s="1" t="s">
        <v>34</v>
      </c>
      <c r="G5" s="1" t="s">
        <v>35</v>
      </c>
      <c r="H5" s="2">
        <v>0</v>
      </c>
    </row>
    <row r="6" spans="1:8" ht="12.75">
      <c r="A6" s="1" t="s">
        <v>48</v>
      </c>
      <c r="B6" s="1" t="s">
        <v>186</v>
      </c>
      <c r="C6" s="1" t="s">
        <v>187</v>
      </c>
      <c r="D6" s="2">
        <v>0.05180533751962324</v>
      </c>
      <c r="F6" s="1" t="s">
        <v>48</v>
      </c>
      <c r="G6" s="1" t="s">
        <v>49</v>
      </c>
      <c r="H6" s="2">
        <v>0</v>
      </c>
    </row>
    <row r="7" spans="1:8" ht="12.75">
      <c r="A7" s="1" t="s">
        <v>63</v>
      </c>
      <c r="B7" s="1" t="s">
        <v>258</v>
      </c>
      <c r="C7" s="1" t="s">
        <v>89</v>
      </c>
      <c r="D7" s="2">
        <v>0.058235294117647066</v>
      </c>
      <c r="F7" s="1" t="s">
        <v>63</v>
      </c>
      <c r="G7" s="1" t="s">
        <v>64</v>
      </c>
      <c r="H7" s="2">
        <v>0</v>
      </c>
    </row>
    <row r="8" spans="1:8" ht="12.75">
      <c r="A8" s="1" t="s">
        <v>104</v>
      </c>
      <c r="B8" s="1" t="s">
        <v>8</v>
      </c>
      <c r="C8" s="1" t="s">
        <v>9</v>
      </c>
      <c r="D8" s="2">
        <v>0.06653225806451614</v>
      </c>
      <c r="F8" s="1" t="s">
        <v>104</v>
      </c>
      <c r="G8" s="1" t="s">
        <v>104</v>
      </c>
      <c r="H8" s="2">
        <v>0</v>
      </c>
    </row>
    <row r="9" spans="1:8" ht="12.75">
      <c r="A9" s="1" t="s">
        <v>112</v>
      </c>
      <c r="B9" s="1" t="s">
        <v>13</v>
      </c>
      <c r="C9" s="1" t="s">
        <v>421</v>
      </c>
      <c r="D9" s="2">
        <v>0.07110933758978454</v>
      </c>
      <c r="F9" s="1" t="s">
        <v>112</v>
      </c>
      <c r="G9" s="1" t="s">
        <v>113</v>
      </c>
      <c r="H9" s="2">
        <v>0</v>
      </c>
    </row>
    <row r="10" spans="1:8" ht="12.75">
      <c r="A10" s="1" t="s">
        <v>136</v>
      </c>
      <c r="B10" s="1" t="s">
        <v>383</v>
      </c>
      <c r="C10" s="1" t="s">
        <v>384</v>
      </c>
      <c r="D10" s="2">
        <v>0.07119741100323625</v>
      </c>
      <c r="F10" s="1" t="s">
        <v>136</v>
      </c>
      <c r="G10" s="1" t="s">
        <v>137</v>
      </c>
      <c r="H10" s="2">
        <v>0</v>
      </c>
    </row>
    <row r="11" spans="1:8" ht="12.75">
      <c r="A11" s="1" t="s">
        <v>150</v>
      </c>
      <c r="B11" s="1" t="s">
        <v>351</v>
      </c>
      <c r="C11" s="1" t="s">
        <v>446</v>
      </c>
      <c r="D11" s="2">
        <v>0.0910344827586207</v>
      </c>
      <c r="F11" s="1" t="s">
        <v>150</v>
      </c>
      <c r="G11" s="1" t="s">
        <v>151</v>
      </c>
      <c r="H11" s="2">
        <v>0</v>
      </c>
    </row>
    <row r="12" spans="1:8" ht="12.75">
      <c r="A12" s="1" t="s">
        <v>152</v>
      </c>
      <c r="B12" s="1" t="s">
        <v>331</v>
      </c>
      <c r="C12" s="1" t="s">
        <v>332</v>
      </c>
      <c r="D12" s="2">
        <v>0.09166666666666667</v>
      </c>
      <c r="F12" s="1" t="s">
        <v>152</v>
      </c>
      <c r="G12" s="1" t="s">
        <v>153</v>
      </c>
      <c r="H12" s="2">
        <v>0</v>
      </c>
    </row>
    <row r="13" spans="1:8" ht="12.75">
      <c r="A13" s="1" t="s">
        <v>369</v>
      </c>
      <c r="B13" s="1" t="s">
        <v>260</v>
      </c>
      <c r="C13" s="1" t="s">
        <v>89</v>
      </c>
      <c r="D13" s="2">
        <v>0.09339622641509435</v>
      </c>
      <c r="F13" s="1" t="s">
        <v>369</v>
      </c>
      <c r="G13" s="1" t="s">
        <v>370</v>
      </c>
      <c r="H13" s="2">
        <v>0</v>
      </c>
    </row>
    <row r="14" spans="1:8" ht="12.75">
      <c r="A14" s="1" t="s">
        <v>319</v>
      </c>
      <c r="B14" s="1" t="s">
        <v>393</v>
      </c>
      <c r="C14" s="1" t="s">
        <v>328</v>
      </c>
      <c r="D14" s="2">
        <v>0.10054844606946985</v>
      </c>
      <c r="F14" s="1" t="s">
        <v>395</v>
      </c>
      <c r="G14" s="1" t="s">
        <v>12</v>
      </c>
      <c r="H14" s="2">
        <v>0.04936240230357877</v>
      </c>
    </row>
    <row r="15" spans="1:8" ht="12.75">
      <c r="A15" s="1" t="s">
        <v>395</v>
      </c>
      <c r="B15" s="1" t="s">
        <v>385</v>
      </c>
      <c r="C15" s="1" t="s">
        <v>386</v>
      </c>
      <c r="D15" s="2">
        <v>0.10339147286821707</v>
      </c>
      <c r="F15" s="1" t="s">
        <v>221</v>
      </c>
      <c r="G15" s="1" t="s">
        <v>222</v>
      </c>
      <c r="H15" s="2">
        <v>0.053852526926263466</v>
      </c>
    </row>
    <row r="16" spans="1:8" ht="12.75">
      <c r="A16" s="1" t="s">
        <v>221</v>
      </c>
      <c r="B16" s="1" t="s">
        <v>271</v>
      </c>
      <c r="C16" s="1" t="s">
        <v>89</v>
      </c>
      <c r="D16" s="2">
        <v>0.10479328939484722</v>
      </c>
      <c r="F16" s="1" t="s">
        <v>186</v>
      </c>
      <c r="G16" s="1" t="s">
        <v>187</v>
      </c>
      <c r="H16" s="2">
        <v>0.07204610951008646</v>
      </c>
    </row>
    <row r="17" spans="1:8" ht="12.75">
      <c r="A17" s="1" t="s">
        <v>186</v>
      </c>
      <c r="B17" s="1" t="s">
        <v>217</v>
      </c>
      <c r="C17" s="1" t="s">
        <v>78</v>
      </c>
      <c r="D17" s="2">
        <v>0.10541666666666669</v>
      </c>
      <c r="F17" s="1" t="s">
        <v>8</v>
      </c>
      <c r="G17" s="1" t="s">
        <v>9</v>
      </c>
      <c r="H17" s="2">
        <v>0.07763975155279502</v>
      </c>
    </row>
    <row r="18" spans="1:8" ht="12.75">
      <c r="A18" s="1" t="s">
        <v>8</v>
      </c>
      <c r="B18" s="1" t="s">
        <v>45</v>
      </c>
      <c r="C18" s="1" t="s">
        <v>421</v>
      </c>
      <c r="D18" s="2">
        <v>0.1058540497193264</v>
      </c>
      <c r="F18" s="1" t="s">
        <v>258</v>
      </c>
      <c r="G18" s="1" t="s">
        <v>89</v>
      </c>
      <c r="H18" s="2">
        <v>0.09941520467836257</v>
      </c>
    </row>
    <row r="19" spans="1:8" ht="12.75">
      <c r="A19" s="1" t="s">
        <v>258</v>
      </c>
      <c r="B19" s="1" t="s">
        <v>261</v>
      </c>
      <c r="C19" s="1" t="s">
        <v>11</v>
      </c>
      <c r="D19" s="2">
        <v>0.10922897196261683</v>
      </c>
      <c r="F19" s="1" t="s">
        <v>231</v>
      </c>
      <c r="G19" s="1" t="s">
        <v>232</v>
      </c>
      <c r="H19" s="2">
        <v>0.09975062344139651</v>
      </c>
    </row>
    <row r="20" spans="1:8" ht="12.75">
      <c r="A20" s="1" t="s">
        <v>231</v>
      </c>
      <c r="B20" s="1" t="s">
        <v>236</v>
      </c>
      <c r="C20" s="1" t="s">
        <v>421</v>
      </c>
      <c r="D20" s="2">
        <v>0.10941901408450706</v>
      </c>
      <c r="F20" s="1" t="s">
        <v>331</v>
      </c>
      <c r="G20" s="1" t="s">
        <v>332</v>
      </c>
      <c r="H20" s="2">
        <v>0.10134275618374558</v>
      </c>
    </row>
    <row r="21" spans="1:8" ht="12.75">
      <c r="A21" s="1" t="s">
        <v>331</v>
      </c>
      <c r="B21" s="1" t="s">
        <v>341</v>
      </c>
      <c r="C21" s="1" t="s">
        <v>26</v>
      </c>
      <c r="D21" s="2">
        <v>0.11097477845944105</v>
      </c>
      <c r="F21" s="1" t="s">
        <v>385</v>
      </c>
      <c r="G21" s="1" t="s">
        <v>386</v>
      </c>
      <c r="H21" s="2">
        <v>0.10184287099903007</v>
      </c>
    </row>
    <row r="22" spans="1:8" ht="12.75">
      <c r="A22" s="1" t="s">
        <v>385</v>
      </c>
      <c r="B22" s="1" t="s">
        <v>40</v>
      </c>
      <c r="C22" s="1" t="s">
        <v>18</v>
      </c>
      <c r="D22" s="2">
        <v>0.11467181467181468</v>
      </c>
      <c r="F22" s="1" t="s">
        <v>260</v>
      </c>
      <c r="G22" s="1" t="s">
        <v>89</v>
      </c>
      <c r="H22" s="2">
        <v>0.10658307210031348</v>
      </c>
    </row>
    <row r="23" spans="2:8" ht="12.75">
      <c r="B23" s="1" t="s">
        <v>313</v>
      </c>
      <c r="C23" s="1" t="s">
        <v>314</v>
      </c>
      <c r="D23" s="2">
        <v>0.12611464968152866</v>
      </c>
      <c r="F23" s="1" t="s">
        <v>236</v>
      </c>
      <c r="G23" s="1" t="s">
        <v>421</v>
      </c>
      <c r="H23" s="2">
        <v>0.10810810810810811</v>
      </c>
    </row>
    <row r="24" spans="2:8" ht="12.75">
      <c r="B24" s="1" t="s">
        <v>97</v>
      </c>
      <c r="C24" s="1" t="s">
        <v>421</v>
      </c>
      <c r="D24" s="2">
        <v>0.13064133016627077</v>
      </c>
      <c r="F24" s="1" t="s">
        <v>71</v>
      </c>
      <c r="G24" s="1" t="s">
        <v>72</v>
      </c>
      <c r="H24" s="2">
        <v>0.11848341232227488</v>
      </c>
    </row>
    <row r="25" spans="2:8" ht="12.75">
      <c r="B25" s="1" t="s">
        <v>79</v>
      </c>
      <c r="C25" s="1" t="s">
        <v>421</v>
      </c>
      <c r="D25" s="2">
        <v>0.1321187584345479</v>
      </c>
      <c r="F25" s="1" t="s">
        <v>191</v>
      </c>
      <c r="G25" s="1" t="s">
        <v>192</v>
      </c>
      <c r="H25" s="2">
        <v>0.12406947890818859</v>
      </c>
    </row>
    <row r="26" spans="2:8" ht="12.75">
      <c r="B26" s="1" t="s">
        <v>219</v>
      </c>
      <c r="C26" s="1" t="s">
        <v>220</v>
      </c>
      <c r="D26" s="2">
        <v>0.13253012048192772</v>
      </c>
      <c r="F26" s="1" t="s">
        <v>65</v>
      </c>
      <c r="G26" s="1" t="s">
        <v>66</v>
      </c>
      <c r="H26" s="2">
        <v>0.1267427122940431</v>
      </c>
    </row>
    <row r="27" spans="2:8" ht="12.75">
      <c r="B27" s="1" t="s">
        <v>281</v>
      </c>
      <c r="C27" s="1" t="s">
        <v>421</v>
      </c>
      <c r="D27" s="2">
        <v>0.1375</v>
      </c>
      <c r="F27" s="1" t="s">
        <v>217</v>
      </c>
      <c r="G27" s="1" t="s">
        <v>78</v>
      </c>
      <c r="H27" s="2">
        <v>0.13440405748098055</v>
      </c>
    </row>
    <row r="28" spans="2:8" ht="12.75">
      <c r="B28" s="1" t="s">
        <v>196</v>
      </c>
      <c r="C28" s="1" t="s">
        <v>89</v>
      </c>
      <c r="D28" s="2">
        <v>0.13962264150943396</v>
      </c>
      <c r="F28" s="1" t="s">
        <v>237</v>
      </c>
      <c r="G28" s="1" t="s">
        <v>238</v>
      </c>
      <c r="H28" s="2">
        <v>0.1362088535754824</v>
      </c>
    </row>
    <row r="29" spans="2:8" ht="12.75">
      <c r="B29" s="1" t="s">
        <v>197</v>
      </c>
      <c r="C29" s="1" t="s">
        <v>198</v>
      </c>
      <c r="D29" s="2">
        <v>0.13962264150943396</v>
      </c>
      <c r="F29" s="1" t="s">
        <v>341</v>
      </c>
      <c r="G29" s="1" t="s">
        <v>26</v>
      </c>
      <c r="H29" s="2">
        <v>0.13968253968253969</v>
      </c>
    </row>
    <row r="30" spans="2:8" ht="12.75">
      <c r="B30" s="1" t="s">
        <v>267</v>
      </c>
      <c r="C30" s="1" t="s">
        <v>268</v>
      </c>
      <c r="D30" s="2">
        <v>0.14069767441860467</v>
      </c>
      <c r="F30" s="1" t="s">
        <v>219</v>
      </c>
      <c r="G30" s="1" t="s">
        <v>220</v>
      </c>
      <c r="H30" s="2">
        <v>0.14084507042253522</v>
      </c>
    </row>
    <row r="31" spans="2:8" ht="12.75">
      <c r="B31" s="1" t="s">
        <v>375</v>
      </c>
      <c r="C31" s="1" t="s">
        <v>17</v>
      </c>
      <c r="D31" s="2">
        <v>0.1436675461741425</v>
      </c>
      <c r="F31" s="1" t="s">
        <v>245</v>
      </c>
      <c r="G31" s="1" t="s">
        <v>246</v>
      </c>
      <c r="H31" s="2">
        <v>0.14354066985645933</v>
      </c>
    </row>
    <row r="32" spans="2:8" ht="12.75">
      <c r="B32" s="1" t="s">
        <v>245</v>
      </c>
      <c r="C32" s="1" t="s">
        <v>246</v>
      </c>
      <c r="D32" s="2">
        <v>0.14850657108721624</v>
      </c>
      <c r="F32" s="1" t="s">
        <v>335</v>
      </c>
      <c r="G32" s="1" t="s">
        <v>421</v>
      </c>
      <c r="H32" s="2">
        <v>0.1485148514851485</v>
      </c>
    </row>
    <row r="33" spans="2:8" ht="12.75">
      <c r="B33" s="1" t="s">
        <v>46</v>
      </c>
      <c r="C33" s="1" t="s">
        <v>47</v>
      </c>
      <c r="D33" s="2">
        <v>0.15406162464985995</v>
      </c>
      <c r="F33" s="1" t="s">
        <v>13</v>
      </c>
      <c r="G33" s="1" t="s">
        <v>421</v>
      </c>
      <c r="H33" s="2">
        <v>0.14910979228486648</v>
      </c>
    </row>
    <row r="34" spans="2:8" ht="12.75">
      <c r="B34" s="1" t="s">
        <v>363</v>
      </c>
      <c r="C34" s="1" t="s">
        <v>328</v>
      </c>
      <c r="D34" s="2">
        <v>0.15587044534412958</v>
      </c>
      <c r="F34" s="1" t="s">
        <v>256</v>
      </c>
      <c r="G34" s="1" t="s">
        <v>257</v>
      </c>
      <c r="H34" s="2">
        <v>0.15471167369901548</v>
      </c>
    </row>
    <row r="35" spans="2:8" ht="12.75">
      <c r="B35" s="1" t="s">
        <v>231</v>
      </c>
      <c r="C35" s="1" t="s">
        <v>232</v>
      </c>
      <c r="D35" s="2">
        <v>0.15827338129496404</v>
      </c>
      <c r="F35" s="1" t="s">
        <v>14</v>
      </c>
      <c r="G35" s="1" t="s">
        <v>421</v>
      </c>
      <c r="H35" s="2">
        <v>0.15664690939881457</v>
      </c>
    </row>
    <row r="36" spans="2:8" ht="12.75">
      <c r="B36" s="1" t="s">
        <v>88</v>
      </c>
      <c r="C36" s="1" t="s">
        <v>89</v>
      </c>
      <c r="D36" s="2">
        <v>0.1583802024746907</v>
      </c>
      <c r="F36" s="1" t="s">
        <v>363</v>
      </c>
      <c r="G36" s="1" t="s">
        <v>328</v>
      </c>
      <c r="H36" s="2">
        <v>0.15830945558739254</v>
      </c>
    </row>
    <row r="37" spans="2:8" ht="12.75">
      <c r="B37" s="1" t="s">
        <v>67</v>
      </c>
      <c r="C37" s="1" t="s">
        <v>68</v>
      </c>
      <c r="D37" s="2">
        <v>0.163265306122449</v>
      </c>
      <c r="F37" s="1" t="s">
        <v>267</v>
      </c>
      <c r="G37" s="1" t="s">
        <v>268</v>
      </c>
      <c r="H37" s="2">
        <v>0.15846257585974377</v>
      </c>
    </row>
    <row r="38" spans="2:8" ht="12.75">
      <c r="B38" s="1" t="s">
        <v>71</v>
      </c>
      <c r="C38" s="1" t="s">
        <v>72</v>
      </c>
      <c r="D38" s="2">
        <v>0.1636904761904762</v>
      </c>
      <c r="F38" s="1" t="s">
        <v>67</v>
      </c>
      <c r="G38" s="1" t="s">
        <v>68</v>
      </c>
      <c r="H38" s="2">
        <v>0.1596806387225549</v>
      </c>
    </row>
    <row r="39" spans="2:8" ht="12.75">
      <c r="B39" s="1" t="s">
        <v>118</v>
      </c>
      <c r="C39" s="1" t="s">
        <v>78</v>
      </c>
      <c r="D39" s="2">
        <v>0.16445182724252494</v>
      </c>
      <c r="F39" s="1" t="s">
        <v>45</v>
      </c>
      <c r="G39" s="1" t="s">
        <v>421</v>
      </c>
      <c r="H39" s="2">
        <v>0.16316793893129772</v>
      </c>
    </row>
    <row r="40" spans="2:8" ht="12.75">
      <c r="B40" s="1" t="s">
        <v>159</v>
      </c>
      <c r="C40" s="1" t="s">
        <v>421</v>
      </c>
      <c r="D40" s="2">
        <v>0.16460268317853458</v>
      </c>
      <c r="F40" s="1" t="s">
        <v>259</v>
      </c>
      <c r="G40" s="1" t="s">
        <v>42</v>
      </c>
      <c r="H40" s="2">
        <v>0.16783216783216784</v>
      </c>
    </row>
    <row r="41" spans="2:8" ht="12.75">
      <c r="B41" s="1" t="s">
        <v>65</v>
      </c>
      <c r="C41" s="1" t="s">
        <v>66</v>
      </c>
      <c r="D41" s="2">
        <v>0.16461267605633803</v>
      </c>
      <c r="F41" s="1" t="s">
        <v>313</v>
      </c>
      <c r="G41" s="1" t="s">
        <v>314</v>
      </c>
      <c r="H41" s="2">
        <v>0.17381228273464658</v>
      </c>
    </row>
    <row r="42" spans="2:8" ht="12.75">
      <c r="B42" s="1" t="s">
        <v>259</v>
      </c>
      <c r="C42" s="1" t="s">
        <v>42</v>
      </c>
      <c r="D42" s="2">
        <v>0.16465696465696467</v>
      </c>
      <c r="F42" s="1" t="s">
        <v>196</v>
      </c>
      <c r="G42" s="1" t="s">
        <v>89</v>
      </c>
      <c r="H42" s="2">
        <v>0.1773049645390071</v>
      </c>
    </row>
    <row r="43" spans="2:8" ht="12.75">
      <c r="B43" s="1" t="s">
        <v>93</v>
      </c>
      <c r="C43" s="1" t="s">
        <v>421</v>
      </c>
      <c r="D43" s="2">
        <v>0.16696923852748363</v>
      </c>
      <c r="F43" s="1" t="s">
        <v>37</v>
      </c>
      <c r="G43" s="1" t="s">
        <v>38</v>
      </c>
      <c r="H43" s="2">
        <v>0.17955801104972377</v>
      </c>
    </row>
    <row r="44" spans="2:8" ht="12.75">
      <c r="B44" s="1" t="s">
        <v>37</v>
      </c>
      <c r="C44" s="1" t="s">
        <v>38</v>
      </c>
      <c r="D44" s="2">
        <v>0.17309644670050764</v>
      </c>
      <c r="F44" s="1" t="s">
        <v>173</v>
      </c>
      <c r="G44" s="1" t="s">
        <v>78</v>
      </c>
      <c r="H44" s="2">
        <v>0.18213457076566125</v>
      </c>
    </row>
    <row r="45" spans="2:8" ht="12.75">
      <c r="B45" s="1" t="s">
        <v>173</v>
      </c>
      <c r="C45" s="1" t="s">
        <v>78</v>
      </c>
      <c r="D45" s="2">
        <v>0.17567567567567569</v>
      </c>
      <c r="F45" s="1" t="s">
        <v>271</v>
      </c>
      <c r="G45" s="1" t="s">
        <v>89</v>
      </c>
      <c r="H45" s="2">
        <v>0.19769949676491733</v>
      </c>
    </row>
    <row r="46" spans="2:8" ht="12.75">
      <c r="B46" s="1" t="s">
        <v>302</v>
      </c>
      <c r="C46" s="1" t="s">
        <v>246</v>
      </c>
      <c r="D46" s="2">
        <v>0.18017241379310345</v>
      </c>
      <c r="F46" s="1" t="s">
        <v>31</v>
      </c>
      <c r="G46" s="1" t="s">
        <v>446</v>
      </c>
      <c r="H46" s="2">
        <v>0.2042755344418052</v>
      </c>
    </row>
    <row r="47" spans="2:8" ht="12.75">
      <c r="B47" s="1" t="s">
        <v>43</v>
      </c>
      <c r="C47" s="1" t="s">
        <v>44</v>
      </c>
      <c r="D47" s="2">
        <v>0.18587257617728534</v>
      </c>
      <c r="F47" s="1" t="s">
        <v>88</v>
      </c>
      <c r="G47" s="1" t="s">
        <v>89</v>
      </c>
      <c r="H47" s="2">
        <v>0.21648460774577954</v>
      </c>
    </row>
    <row r="48" spans="2:8" ht="12.75">
      <c r="B48" s="1" t="s">
        <v>148</v>
      </c>
      <c r="C48" s="1" t="s">
        <v>149</v>
      </c>
      <c r="D48" s="2">
        <v>0.18930899608865712</v>
      </c>
      <c r="F48" s="1" t="s">
        <v>46</v>
      </c>
      <c r="G48" s="1" t="s">
        <v>47</v>
      </c>
      <c r="H48" s="2">
        <v>0.22243713733075435</v>
      </c>
    </row>
    <row r="49" spans="2:8" ht="12.75">
      <c r="B49" s="1" t="s">
        <v>82</v>
      </c>
      <c r="C49" s="1" t="s">
        <v>83</v>
      </c>
      <c r="D49" s="2">
        <v>0.1936</v>
      </c>
      <c r="F49" s="1" t="s">
        <v>93</v>
      </c>
      <c r="G49" s="1" t="s">
        <v>421</v>
      </c>
      <c r="H49" s="2">
        <v>0.2257543103448276</v>
      </c>
    </row>
    <row r="50" spans="2:8" ht="12.75">
      <c r="B50" s="16" t="s">
        <v>319</v>
      </c>
      <c r="C50" s="16" t="s">
        <v>320</v>
      </c>
      <c r="D50" s="2">
        <v>0.1936619718309859</v>
      </c>
      <c r="F50" s="1" t="s">
        <v>197</v>
      </c>
      <c r="G50" s="1" t="s">
        <v>198</v>
      </c>
      <c r="H50" s="2">
        <v>0.23156089193825044</v>
      </c>
    </row>
    <row r="51" spans="2:8" ht="12.75">
      <c r="B51" s="1" t="s">
        <v>256</v>
      </c>
      <c r="C51" s="1" t="s">
        <v>257</v>
      </c>
      <c r="D51" s="2">
        <v>0.19724137931034483</v>
      </c>
      <c r="F51" s="1" t="s">
        <v>188</v>
      </c>
      <c r="G51" s="1" t="s">
        <v>189</v>
      </c>
      <c r="H51" s="2">
        <v>0.23275862068965517</v>
      </c>
    </row>
    <row r="52" spans="2:8" ht="12.75">
      <c r="B52" s="1" t="s">
        <v>279</v>
      </c>
      <c r="C52" s="1" t="s">
        <v>447</v>
      </c>
      <c r="D52" s="2">
        <v>0.20445026178010473</v>
      </c>
      <c r="F52" s="1" t="s">
        <v>343</v>
      </c>
      <c r="G52" s="1" t="s">
        <v>344</v>
      </c>
      <c r="H52" s="2">
        <v>0.23955773955773957</v>
      </c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  <row r="187" ht="12.75">
      <c r="C187" s="14"/>
    </row>
    <row r="188" ht="12.75">
      <c r="C188" s="14"/>
    </row>
    <row r="189" ht="12.75">
      <c r="C189" s="14"/>
    </row>
    <row r="190" ht="12.75">
      <c r="C190" s="14"/>
    </row>
    <row r="191" ht="12.75">
      <c r="C191" s="14"/>
    </row>
    <row r="192" ht="12.75">
      <c r="C192" s="14"/>
    </row>
    <row r="193" ht="12.75">
      <c r="C193" s="14"/>
    </row>
    <row r="194" ht="12.75">
      <c r="C194" s="14"/>
    </row>
    <row r="195" ht="12.75">
      <c r="C195" s="14"/>
    </row>
    <row r="196" ht="12.75">
      <c r="C196" s="14"/>
    </row>
    <row r="197" ht="12.75">
      <c r="C197" s="14"/>
    </row>
    <row r="198" ht="12.75">
      <c r="C198" s="14"/>
    </row>
    <row r="199" ht="12.75">
      <c r="C199" s="14"/>
    </row>
    <row r="200" ht="12.75">
      <c r="C200" s="14"/>
    </row>
    <row r="201" ht="12.75">
      <c r="C201" s="14"/>
    </row>
    <row r="202" ht="12.75">
      <c r="C202" s="14"/>
    </row>
    <row r="203" ht="12.75">
      <c r="C203" s="14"/>
    </row>
    <row r="204" ht="12.75">
      <c r="C204" s="14"/>
    </row>
    <row r="205" ht="12.75">
      <c r="C205" s="14"/>
    </row>
    <row r="206" ht="12.75">
      <c r="C206" s="14"/>
    </row>
    <row r="207" ht="12.75">
      <c r="C207" s="14"/>
    </row>
    <row r="208" ht="12.75">
      <c r="C208" s="14"/>
    </row>
    <row r="209" ht="12.75">
      <c r="C209" s="14"/>
    </row>
    <row r="210" ht="12.75">
      <c r="C210" s="14"/>
    </row>
    <row r="211" ht="12.75">
      <c r="C211" s="14"/>
    </row>
    <row r="212" ht="12.75">
      <c r="C212" s="14"/>
    </row>
    <row r="213" ht="12.75">
      <c r="C213" s="14"/>
    </row>
    <row r="214" ht="12.75">
      <c r="C214" s="14"/>
    </row>
    <row r="215" ht="12.75">
      <c r="C215" s="14"/>
    </row>
    <row r="216" ht="12.75">
      <c r="C216" s="14"/>
    </row>
    <row r="217" ht="12.75">
      <c r="C217" s="14"/>
    </row>
    <row r="218" ht="12.75">
      <c r="C218" s="14"/>
    </row>
    <row r="219" ht="12.75">
      <c r="C219" s="14"/>
    </row>
    <row r="220" ht="12.75">
      <c r="C220" s="14"/>
    </row>
    <row r="221" ht="12.75">
      <c r="C221" s="14"/>
    </row>
    <row r="222" ht="12.75">
      <c r="C222" s="14"/>
    </row>
    <row r="223" ht="12.75">
      <c r="C223" s="14"/>
    </row>
    <row r="224" ht="12.75">
      <c r="C224" s="14"/>
    </row>
    <row r="225" ht="12.75">
      <c r="C225" s="14"/>
    </row>
    <row r="226" ht="12.75">
      <c r="C226" s="14"/>
    </row>
    <row r="227" ht="12.75">
      <c r="C227" s="14"/>
    </row>
    <row r="228" ht="12.75">
      <c r="C228" s="14"/>
    </row>
    <row r="229" ht="12.75">
      <c r="C229" s="14"/>
    </row>
    <row r="230" ht="12.75">
      <c r="C230" s="14"/>
    </row>
    <row r="231" ht="12.75">
      <c r="C231" s="14"/>
    </row>
    <row r="232" ht="12.75">
      <c r="C232" s="14"/>
    </row>
    <row r="233" ht="12.75">
      <c r="C233" s="14"/>
    </row>
    <row r="234" ht="12.75">
      <c r="C234" s="14"/>
    </row>
    <row r="235" ht="12.75">
      <c r="C235" s="14"/>
    </row>
    <row r="236" ht="12.75">
      <c r="C236" s="14"/>
    </row>
    <row r="237" ht="12.75">
      <c r="C237" s="14"/>
    </row>
    <row r="238" ht="12.75">
      <c r="C238" s="14"/>
    </row>
    <row r="239" ht="12.75">
      <c r="C239" s="14"/>
    </row>
    <row r="240" ht="12.75">
      <c r="C240" s="14"/>
    </row>
    <row r="241" ht="12.75">
      <c r="C241" s="14"/>
    </row>
    <row r="242" ht="12.75">
      <c r="C242" s="14"/>
    </row>
    <row r="243" ht="12.75">
      <c r="C243" s="14"/>
    </row>
    <row r="244" ht="12.75">
      <c r="C244" s="14"/>
    </row>
    <row r="245" ht="12.75">
      <c r="C245" s="14"/>
    </row>
    <row r="246" ht="12.75">
      <c r="C246" s="14"/>
    </row>
    <row r="247" ht="12.75">
      <c r="C247" s="14"/>
    </row>
    <row r="248" ht="12.75">
      <c r="C248" s="14"/>
    </row>
    <row r="249" ht="12.75">
      <c r="C249" s="14"/>
    </row>
    <row r="250" ht="12.75">
      <c r="C250" s="14"/>
    </row>
    <row r="251" ht="12.75">
      <c r="C251" s="14"/>
    </row>
    <row r="252" ht="12.75">
      <c r="C252" s="14"/>
    </row>
    <row r="253" ht="12.75">
      <c r="C253" s="14"/>
    </row>
    <row r="254" ht="12.75">
      <c r="C254" s="14"/>
    </row>
    <row r="255" ht="12.75">
      <c r="C255" s="14"/>
    </row>
    <row r="256" ht="12.75">
      <c r="C256" s="14"/>
    </row>
    <row r="257" ht="12.75">
      <c r="C257" s="14"/>
    </row>
    <row r="258" ht="12.75">
      <c r="C258" s="14"/>
    </row>
    <row r="259" ht="12.75">
      <c r="C259" s="14"/>
    </row>
    <row r="260" ht="12.75">
      <c r="C260" s="14"/>
    </row>
    <row r="261" ht="12.75">
      <c r="C261" s="14"/>
    </row>
    <row r="262" ht="12.75">
      <c r="C262" s="14"/>
    </row>
    <row r="263" ht="12.75">
      <c r="C263" s="14"/>
    </row>
    <row r="264" ht="12.75">
      <c r="C264" s="14"/>
    </row>
    <row r="265" ht="12.75">
      <c r="C265" s="14"/>
    </row>
    <row r="266" ht="12.75">
      <c r="C266" s="14"/>
    </row>
    <row r="267" ht="12.75">
      <c r="C267" s="14"/>
    </row>
    <row r="268" ht="12.75">
      <c r="C268" s="14"/>
    </row>
    <row r="269" ht="12.75">
      <c r="C269" s="14"/>
    </row>
    <row r="270" ht="12.75">
      <c r="C270" s="14"/>
    </row>
    <row r="271" ht="12.75">
      <c r="C271" s="14"/>
    </row>
    <row r="272" ht="12.75">
      <c r="C272" s="14"/>
    </row>
    <row r="273" ht="12.75">
      <c r="C273" s="14"/>
    </row>
    <row r="274" ht="12.75">
      <c r="C274" s="14"/>
    </row>
    <row r="275" ht="12.75">
      <c r="C275" s="14"/>
    </row>
    <row r="276" ht="12.75">
      <c r="C276" s="14"/>
    </row>
    <row r="277" ht="12.75">
      <c r="C277" s="14"/>
    </row>
    <row r="278" ht="12.75">
      <c r="C278" s="14"/>
    </row>
    <row r="279" ht="12.75">
      <c r="C279" s="14"/>
    </row>
    <row r="280" ht="12.75">
      <c r="C280" s="14"/>
    </row>
    <row r="281" ht="12.75">
      <c r="C281" s="14"/>
    </row>
    <row r="282" ht="12.75">
      <c r="C282" s="14"/>
    </row>
    <row r="283" ht="12.75">
      <c r="C283" s="14"/>
    </row>
    <row r="284" ht="12.75">
      <c r="C284" s="14"/>
    </row>
    <row r="285" ht="12.75">
      <c r="C285" s="14"/>
    </row>
    <row r="286" ht="12.75">
      <c r="C286" s="14"/>
    </row>
    <row r="287" ht="12.75">
      <c r="C287" s="14"/>
    </row>
    <row r="288" ht="12.75">
      <c r="C288" s="14"/>
    </row>
    <row r="289" ht="12.75">
      <c r="C289" s="14"/>
    </row>
    <row r="290" ht="12.75">
      <c r="C290" s="14"/>
    </row>
    <row r="291" ht="12.75">
      <c r="C291" s="14"/>
    </row>
    <row r="292" ht="12.75">
      <c r="C292" s="14"/>
    </row>
    <row r="293" ht="12.75">
      <c r="C293" s="14"/>
    </row>
    <row r="294" ht="12.75">
      <c r="C294" s="14"/>
    </row>
    <row r="295" ht="12.75">
      <c r="C295" s="14"/>
    </row>
    <row r="296" ht="12.75">
      <c r="C296" s="14"/>
    </row>
    <row r="297" ht="12.75">
      <c r="C297" s="14"/>
    </row>
    <row r="298" ht="12.75">
      <c r="C298" s="14"/>
    </row>
    <row r="299" ht="12.75">
      <c r="C299" s="14"/>
    </row>
    <row r="300" ht="12.75">
      <c r="C300" s="14"/>
    </row>
    <row r="301" ht="12.75">
      <c r="C301" s="14"/>
    </row>
    <row r="302" ht="12.75">
      <c r="C302" s="14"/>
    </row>
    <row r="303" ht="12.75">
      <c r="C303" s="14"/>
    </row>
    <row r="304" ht="12.75">
      <c r="C304" s="14"/>
    </row>
    <row r="305" ht="12.75">
      <c r="C305" s="14"/>
    </row>
    <row r="306" ht="12.75">
      <c r="C306" s="14"/>
    </row>
    <row r="307" ht="12.75">
      <c r="C307" s="14"/>
    </row>
    <row r="308" ht="12.75">
      <c r="C308" s="14"/>
    </row>
    <row r="309" ht="12.75">
      <c r="C309" s="14"/>
    </row>
    <row r="310" ht="12.75">
      <c r="C310" s="14"/>
    </row>
    <row r="311" ht="12.75">
      <c r="C311" s="14"/>
    </row>
    <row r="312" ht="12.75">
      <c r="C312" s="14"/>
    </row>
    <row r="313" ht="12.75">
      <c r="C313" s="14"/>
    </row>
    <row r="314" ht="12.75">
      <c r="C314" s="14"/>
    </row>
    <row r="315" ht="12.75">
      <c r="C315" s="14"/>
    </row>
    <row r="316" ht="12.75">
      <c r="C316" s="14"/>
    </row>
    <row r="317" ht="12.75">
      <c r="C317" s="14"/>
    </row>
    <row r="318" ht="12.75">
      <c r="C318" s="14"/>
    </row>
    <row r="319" ht="12.75">
      <c r="C319" s="14"/>
    </row>
    <row r="320" ht="12.75">
      <c r="C320" s="14"/>
    </row>
    <row r="321" ht="12.75">
      <c r="C321" s="14"/>
    </row>
    <row r="322" ht="12.75">
      <c r="C322" s="14"/>
    </row>
    <row r="323" ht="12.75">
      <c r="C323" s="14"/>
    </row>
    <row r="324" ht="12.75">
      <c r="C324" s="14"/>
    </row>
    <row r="325" ht="12.75">
      <c r="C325" s="14"/>
    </row>
    <row r="326" ht="12.75">
      <c r="C326" s="14"/>
    </row>
    <row r="327" ht="12.75">
      <c r="C327" s="14"/>
    </row>
    <row r="328" ht="12.75">
      <c r="C328" s="14"/>
    </row>
    <row r="329" ht="12.75">
      <c r="C329" s="14"/>
    </row>
    <row r="330" ht="12.75">
      <c r="C330" s="14"/>
    </row>
    <row r="331" ht="12.75">
      <c r="C331" s="14"/>
    </row>
    <row r="332" ht="12.75">
      <c r="C332" s="14"/>
    </row>
    <row r="333" ht="12.75">
      <c r="C333" s="14"/>
    </row>
    <row r="334" ht="12.75">
      <c r="C334" s="14"/>
    </row>
    <row r="335" ht="12.75">
      <c r="C335" s="14"/>
    </row>
    <row r="336" ht="12.75">
      <c r="C336" s="14"/>
    </row>
    <row r="337" ht="12.75">
      <c r="C337" s="14"/>
    </row>
    <row r="338" ht="12.75">
      <c r="C338" s="14"/>
    </row>
    <row r="339" ht="12.75">
      <c r="C339" s="14"/>
    </row>
    <row r="340" ht="12.75">
      <c r="C340" s="14"/>
    </row>
    <row r="341" ht="12.75">
      <c r="C341" s="14"/>
    </row>
    <row r="342" ht="12.75">
      <c r="C342" s="14"/>
    </row>
    <row r="343" ht="12.75">
      <c r="C343" s="14"/>
    </row>
    <row r="344" ht="12.75">
      <c r="C344" s="14"/>
    </row>
    <row r="345" ht="12.75">
      <c r="C345" s="14"/>
    </row>
    <row r="346" ht="12.75">
      <c r="C346" s="14"/>
    </row>
    <row r="347" ht="12.75">
      <c r="C347" s="14"/>
    </row>
    <row r="348" ht="12.75">
      <c r="C348" s="14"/>
    </row>
    <row r="349" ht="12.75">
      <c r="C349" s="14"/>
    </row>
    <row r="350" ht="12.75">
      <c r="C350" s="14"/>
    </row>
    <row r="351" ht="12.75">
      <c r="C351" s="14"/>
    </row>
    <row r="352" ht="12.75">
      <c r="C352" s="14"/>
    </row>
    <row r="353" ht="12.75">
      <c r="C353" s="14"/>
    </row>
    <row r="354" ht="12.75">
      <c r="C354" s="14"/>
    </row>
    <row r="355" ht="12.75">
      <c r="C355" s="14"/>
    </row>
    <row r="356" ht="12.75">
      <c r="C356" s="14"/>
    </row>
    <row r="357" ht="12.75">
      <c r="C357" s="14"/>
    </row>
    <row r="358" ht="12.75">
      <c r="C358" s="14"/>
    </row>
    <row r="359" ht="12.75">
      <c r="C359" s="14"/>
    </row>
    <row r="360" ht="12.75">
      <c r="C360" s="14"/>
    </row>
    <row r="361" ht="12.75">
      <c r="C361" s="14"/>
    </row>
    <row r="362" ht="12.75">
      <c r="C362" s="14"/>
    </row>
    <row r="363" ht="12.75">
      <c r="C363" s="14"/>
    </row>
    <row r="364" ht="12.75">
      <c r="C364" s="14"/>
    </row>
    <row r="365" ht="12.75">
      <c r="C365" s="14"/>
    </row>
  </sheetData>
  <mergeCells count="2">
    <mergeCell ref="B1:D1"/>
    <mergeCell ref="F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8" sqref="A18"/>
    </sheetView>
  </sheetViews>
  <sheetFormatPr defaultColWidth="9.140625" defaultRowHeight="12.75"/>
  <cols>
    <col min="1" max="1" width="33.28125" style="0" bestFit="1" customWidth="1"/>
    <col min="2" max="2" width="24.57421875" style="0" bestFit="1" customWidth="1"/>
    <col min="4" max="4" width="2.28125" style="0" customWidth="1"/>
    <col min="5" max="5" width="33.00390625" style="0" customWidth="1"/>
    <col min="6" max="6" width="26.7109375" style="0" bestFit="1" customWidth="1"/>
  </cols>
  <sheetData>
    <row r="1" spans="1:7" ht="12.75">
      <c r="A1" s="54" t="s">
        <v>410</v>
      </c>
      <c r="B1" s="54"/>
      <c r="C1" s="54"/>
      <c r="E1" s="54" t="s">
        <v>411</v>
      </c>
      <c r="F1" s="54"/>
      <c r="G1" s="54"/>
    </row>
    <row r="2" spans="1:7" ht="12.75">
      <c r="A2" s="9" t="s">
        <v>403</v>
      </c>
      <c r="B2" s="9" t="s">
        <v>2</v>
      </c>
      <c r="C2" s="5" t="s">
        <v>402</v>
      </c>
      <c r="E2" s="9" t="s">
        <v>403</v>
      </c>
      <c r="F2" s="9" t="s">
        <v>2</v>
      </c>
      <c r="G2" s="5" t="s">
        <v>402</v>
      </c>
    </row>
    <row r="3" spans="1:7" ht="12.75">
      <c r="A3" s="1" t="s">
        <v>409</v>
      </c>
      <c r="B3" s="1" t="s">
        <v>17</v>
      </c>
      <c r="C3" s="8">
        <v>14.434183734578989</v>
      </c>
      <c r="E3" s="1" t="s">
        <v>20</v>
      </c>
      <c r="F3" s="1" t="s">
        <v>21</v>
      </c>
      <c r="G3" s="8">
        <v>-0.7597752975090547</v>
      </c>
    </row>
    <row r="4" spans="1:7" ht="12.75">
      <c r="A4" s="1" t="s">
        <v>40</v>
      </c>
      <c r="B4" s="1" t="s">
        <v>18</v>
      </c>
      <c r="C4" s="8">
        <v>3.6749279738970455</v>
      </c>
      <c r="E4" s="1" t="s">
        <v>50</v>
      </c>
      <c r="F4" s="1" t="s">
        <v>11</v>
      </c>
      <c r="G4" s="8">
        <v>-0.5854367950931675</v>
      </c>
    </row>
    <row r="5" spans="1:7" ht="12.75">
      <c r="A5" s="1" t="s">
        <v>377</v>
      </c>
      <c r="B5" s="1" t="s">
        <v>18</v>
      </c>
      <c r="C5" s="8">
        <v>3.6308954203691046</v>
      </c>
      <c r="E5" s="1" t="s">
        <v>349</v>
      </c>
      <c r="F5" s="1" t="s">
        <v>11</v>
      </c>
      <c r="G5" s="8">
        <v>-0.4878360107825766</v>
      </c>
    </row>
    <row r="6" spans="1:7" ht="12.75">
      <c r="A6" s="1" t="s">
        <v>210</v>
      </c>
      <c r="B6" s="1" t="s">
        <v>18</v>
      </c>
      <c r="C6" s="8">
        <v>3.277367391911605</v>
      </c>
      <c r="E6" s="1" t="s">
        <v>389</v>
      </c>
      <c r="F6" s="1" t="s">
        <v>390</v>
      </c>
      <c r="G6" s="8">
        <v>-0.46786382341937904</v>
      </c>
    </row>
    <row r="7" spans="1:7" ht="12.75">
      <c r="A7" s="1" t="s">
        <v>261</v>
      </c>
      <c r="B7" s="1" t="s">
        <v>11</v>
      </c>
      <c r="C7" s="8">
        <v>2.905750944498184</v>
      </c>
      <c r="E7" s="1" t="s">
        <v>191</v>
      </c>
      <c r="F7" s="1" t="s">
        <v>192</v>
      </c>
      <c r="G7" s="8">
        <v>-0.4487367471238439</v>
      </c>
    </row>
    <row r="8" spans="1:7" ht="12.75">
      <c r="A8" s="1" t="s">
        <v>82</v>
      </c>
      <c r="B8" s="1" t="s">
        <v>83</v>
      </c>
      <c r="C8" s="8">
        <v>2.866234473202356</v>
      </c>
      <c r="E8" s="1" t="s">
        <v>188</v>
      </c>
      <c r="F8" s="1" t="s">
        <v>189</v>
      </c>
      <c r="G8" s="8">
        <v>-0.3894494514106584</v>
      </c>
    </row>
    <row r="9" spans="1:7" ht="12.75">
      <c r="A9" s="1" t="s">
        <v>353</v>
      </c>
      <c r="B9" s="1" t="s">
        <v>354</v>
      </c>
      <c r="C9" s="8">
        <v>2.6615688545250173</v>
      </c>
      <c r="E9" s="1" t="s">
        <v>394</v>
      </c>
      <c r="F9" s="1" t="s">
        <v>11</v>
      </c>
      <c r="G9" s="8">
        <v>-0.3777595062659927</v>
      </c>
    </row>
    <row r="10" spans="1:7" ht="12.75">
      <c r="A10" s="1" t="s">
        <v>335</v>
      </c>
      <c r="B10" s="1" t="s">
        <v>421</v>
      </c>
      <c r="C10" s="8">
        <v>2.4128412841284126</v>
      </c>
      <c r="E10" s="1" t="s">
        <v>231</v>
      </c>
      <c r="F10" s="1" t="s">
        <v>232</v>
      </c>
      <c r="G10" s="8">
        <v>-0.36975742462026756</v>
      </c>
    </row>
    <row r="11" spans="1:7" ht="12.75">
      <c r="A11" s="1" t="s">
        <v>141</v>
      </c>
      <c r="B11" s="1" t="s">
        <v>11</v>
      </c>
      <c r="C11" s="8">
        <v>2.2529034841810165</v>
      </c>
      <c r="E11" s="1" t="s">
        <v>234</v>
      </c>
      <c r="F11" s="1" t="s">
        <v>11</v>
      </c>
      <c r="G11" s="8">
        <v>-0.3544707224145467</v>
      </c>
    </row>
    <row r="12" spans="1:7" ht="12.75">
      <c r="A12" s="1" t="s">
        <v>228</v>
      </c>
      <c r="B12" s="1" t="s">
        <v>17</v>
      </c>
      <c r="C12" s="8">
        <v>2.224131665022584</v>
      </c>
      <c r="E12" s="1" t="s">
        <v>306</v>
      </c>
      <c r="F12" s="1" t="s">
        <v>147</v>
      </c>
      <c r="G12" s="8">
        <v>-0.352377796303296</v>
      </c>
    </row>
    <row r="13" spans="1:7" ht="12.75">
      <c r="A13" s="1" t="s">
        <v>351</v>
      </c>
      <c r="B13" s="1" t="s">
        <v>446</v>
      </c>
      <c r="C13" s="8">
        <v>1.7224147891392256</v>
      </c>
      <c r="E13" s="1" t="s">
        <v>237</v>
      </c>
      <c r="F13" s="1" t="s">
        <v>238</v>
      </c>
      <c r="G13" s="8">
        <v>-0.34828299724649575</v>
      </c>
    </row>
    <row r="14" spans="1:7" ht="12.75">
      <c r="A14" s="1" t="s">
        <v>333</v>
      </c>
      <c r="B14" s="1" t="s">
        <v>447</v>
      </c>
      <c r="C14" s="8">
        <v>1.5668540019762847</v>
      </c>
      <c r="E14" s="1" t="s">
        <v>164</v>
      </c>
      <c r="F14" s="1" t="s">
        <v>11</v>
      </c>
      <c r="G14" s="8">
        <v>-0.2949520289329879</v>
      </c>
    </row>
    <row r="15" spans="1:7" ht="12.75">
      <c r="A15" s="1" t="s">
        <v>393</v>
      </c>
      <c r="B15" s="1" t="s">
        <v>328</v>
      </c>
      <c r="C15" s="8">
        <v>1.5426162073220893</v>
      </c>
      <c r="E15" s="1" t="s">
        <v>94</v>
      </c>
      <c r="F15" s="1" t="s">
        <v>11</v>
      </c>
      <c r="G15" s="8">
        <v>-0.2774652243310594</v>
      </c>
    </row>
    <row r="16" spans="1:7" ht="12.75">
      <c r="A16" s="1" t="s">
        <v>97</v>
      </c>
      <c r="B16" s="1" t="s">
        <v>421</v>
      </c>
      <c r="C16" s="8">
        <v>1.499443413729128</v>
      </c>
      <c r="E16" s="1" t="s">
        <v>71</v>
      </c>
      <c r="F16" s="1" t="s">
        <v>72</v>
      </c>
      <c r="G16" s="8">
        <v>-0.2761740629039207</v>
      </c>
    </row>
    <row r="17" spans="1:7" ht="12.75">
      <c r="A17" s="1" t="s">
        <v>281</v>
      </c>
      <c r="B17" s="1" t="s">
        <v>421</v>
      </c>
      <c r="C17" s="8">
        <v>1.4799721351445487</v>
      </c>
      <c r="E17" s="1" t="s">
        <v>155</v>
      </c>
      <c r="F17" s="1" t="s">
        <v>11</v>
      </c>
      <c r="G17" s="8">
        <v>-0.265949918345128</v>
      </c>
    </row>
    <row r="18" spans="1:7" ht="12.75">
      <c r="A18" s="1" t="s">
        <v>142</v>
      </c>
      <c r="B18" s="1" t="s">
        <v>28</v>
      </c>
      <c r="C18" s="8">
        <v>1.4660481408724049</v>
      </c>
      <c r="E18" s="1" t="s">
        <v>80</v>
      </c>
      <c r="F18" s="1" t="s">
        <v>421</v>
      </c>
      <c r="G18" s="8">
        <v>-0.2649158074741654</v>
      </c>
    </row>
    <row r="19" spans="1:7" ht="12.75">
      <c r="A19" s="1" t="s">
        <v>203</v>
      </c>
      <c r="B19" s="1" t="s">
        <v>204</v>
      </c>
      <c r="C19" s="8">
        <v>1.4277678957742415</v>
      </c>
      <c r="E19" s="1" t="s">
        <v>211</v>
      </c>
      <c r="F19" s="1" t="s">
        <v>11</v>
      </c>
      <c r="G19" s="8">
        <v>-0.24648462934236162</v>
      </c>
    </row>
    <row r="20" spans="1:7" ht="12.75">
      <c r="A20" s="3" t="s">
        <v>87</v>
      </c>
      <c r="B20" s="1" t="s">
        <v>28</v>
      </c>
      <c r="C20" s="8">
        <v>1.3044686608644773</v>
      </c>
      <c r="E20" s="1" t="s">
        <v>14</v>
      </c>
      <c r="F20" s="1" t="s">
        <v>421</v>
      </c>
      <c r="G20" s="8">
        <v>-0.23786267986098641</v>
      </c>
    </row>
    <row r="21" spans="1:7" ht="12.75">
      <c r="A21" s="1" t="s">
        <v>91</v>
      </c>
      <c r="B21" s="1" t="s">
        <v>421</v>
      </c>
      <c r="C21" s="8">
        <v>1.2956277780594565</v>
      </c>
      <c r="E21" s="1" t="s">
        <v>65</v>
      </c>
      <c r="F21" s="1" t="s">
        <v>66</v>
      </c>
      <c r="G21" s="8">
        <v>-0.2300549670265617</v>
      </c>
    </row>
    <row r="22" spans="1:7" ht="12.75">
      <c r="A22" s="1" t="s">
        <v>285</v>
      </c>
      <c r="B22" s="1" t="s">
        <v>286</v>
      </c>
      <c r="C22" s="8">
        <v>1.247917665555345</v>
      </c>
      <c r="E22" s="1" t="s">
        <v>199</v>
      </c>
      <c r="F22" s="1" t="s">
        <v>28</v>
      </c>
      <c r="G22" s="8">
        <v>-0.22008547610608115</v>
      </c>
    </row>
    <row r="23" spans="1:7" ht="12.75">
      <c r="A23" s="1" t="s">
        <v>118</v>
      </c>
      <c r="B23" s="1" t="s">
        <v>78</v>
      </c>
      <c r="C23" s="8">
        <v>1.2095698491562594</v>
      </c>
      <c r="E23" s="1" t="s">
        <v>256</v>
      </c>
      <c r="F23" s="1" t="s">
        <v>257</v>
      </c>
      <c r="G23" s="8">
        <v>-0.2156226333441523</v>
      </c>
    </row>
    <row r="24" spans="1:7" ht="12.75">
      <c r="A24" s="1" t="s">
        <v>308</v>
      </c>
      <c r="B24" s="1" t="s">
        <v>309</v>
      </c>
      <c r="C24" s="8">
        <v>1.1894736842105265</v>
      </c>
      <c r="E24" s="1" t="s">
        <v>31</v>
      </c>
      <c r="F24" s="1" t="s">
        <v>446</v>
      </c>
      <c r="G24" s="8">
        <v>-0.2006609521842406</v>
      </c>
    </row>
    <row r="25" spans="1:7" ht="12.75">
      <c r="A25" s="1" t="s">
        <v>79</v>
      </c>
      <c r="B25" s="1" t="s">
        <v>421</v>
      </c>
      <c r="C25" s="8">
        <v>1.168188202247191</v>
      </c>
      <c r="E25" s="1" t="s">
        <v>143</v>
      </c>
      <c r="F25" s="1" t="s">
        <v>421</v>
      </c>
      <c r="G25" s="8">
        <v>-0.19620219021416643</v>
      </c>
    </row>
    <row r="26" spans="1:7" ht="12.75">
      <c r="A26" s="1" t="s">
        <v>105</v>
      </c>
      <c r="B26" s="1" t="s">
        <v>11</v>
      </c>
      <c r="C26" s="8">
        <v>1.1376921043688402</v>
      </c>
      <c r="E26" s="1" t="s">
        <v>213</v>
      </c>
      <c r="F26" s="1" t="s">
        <v>446</v>
      </c>
      <c r="G26" s="8">
        <v>-0.18097794962639097</v>
      </c>
    </row>
    <row r="27" spans="1:7" ht="12.75">
      <c r="A27" s="1" t="s">
        <v>13</v>
      </c>
      <c r="B27" s="1" t="s">
        <v>421</v>
      </c>
      <c r="C27" s="8">
        <v>1.0969087512114215</v>
      </c>
      <c r="E27" s="1" t="s">
        <v>262</v>
      </c>
      <c r="F27" s="1" t="s">
        <v>447</v>
      </c>
      <c r="G27" s="8">
        <v>-0.17232942418659475</v>
      </c>
    </row>
    <row r="28" spans="1:7" ht="12.75">
      <c r="A28" s="1" t="s">
        <v>345</v>
      </c>
      <c r="B28" s="1" t="s">
        <v>421</v>
      </c>
      <c r="C28" s="8">
        <v>0.9956087331935363</v>
      </c>
      <c r="E28" s="1" t="s">
        <v>62</v>
      </c>
      <c r="F28" s="1" t="s">
        <v>18</v>
      </c>
      <c r="G28" s="8">
        <v>-0.1485206522800508</v>
      </c>
    </row>
    <row r="29" spans="1:7" ht="12.75">
      <c r="A29" s="1" t="s">
        <v>160</v>
      </c>
      <c r="B29" s="1" t="s">
        <v>447</v>
      </c>
      <c r="C29" s="8">
        <v>0.951742724274913</v>
      </c>
      <c r="E29" s="1" t="s">
        <v>276</v>
      </c>
      <c r="F29" s="1" t="s">
        <v>11</v>
      </c>
      <c r="G29" s="8">
        <v>-0.14423793776318994</v>
      </c>
    </row>
    <row r="30" spans="1:7" ht="12.75">
      <c r="A30" s="1" t="s">
        <v>302</v>
      </c>
      <c r="B30" s="1" t="s">
        <v>246</v>
      </c>
      <c r="C30" s="8">
        <v>0.9480972147406446</v>
      </c>
      <c r="E30" s="1" t="s">
        <v>243</v>
      </c>
      <c r="F30" s="1" t="s">
        <v>11</v>
      </c>
      <c r="G30" s="8">
        <v>-0.12852974186307525</v>
      </c>
    </row>
    <row r="31" spans="1:7" ht="12.75">
      <c r="A31" s="1" t="s">
        <v>59</v>
      </c>
      <c r="B31" s="1" t="s">
        <v>28</v>
      </c>
      <c r="C31" s="8">
        <v>0.8982175829973245</v>
      </c>
      <c r="E31" s="1" t="s">
        <v>145</v>
      </c>
      <c r="F31" s="1" t="s">
        <v>447</v>
      </c>
      <c r="G31" s="8">
        <v>-0.1220206455756073</v>
      </c>
    </row>
    <row r="32" spans="1:7" ht="12.75">
      <c r="A32" s="1" t="s">
        <v>271</v>
      </c>
      <c r="B32" s="1" t="s">
        <v>89</v>
      </c>
      <c r="C32" s="8">
        <v>0.8865663813644767</v>
      </c>
      <c r="E32" s="1" t="s">
        <v>193</v>
      </c>
      <c r="F32" s="1" t="s">
        <v>11</v>
      </c>
      <c r="G32" s="8">
        <v>-0.11425135770255508</v>
      </c>
    </row>
    <row r="33" spans="1:7" ht="12.75">
      <c r="A33" s="1" t="s">
        <v>74</v>
      </c>
      <c r="B33" s="1" t="s">
        <v>11</v>
      </c>
      <c r="C33" s="8">
        <v>0.8515849042993024</v>
      </c>
      <c r="E33" s="1" t="s">
        <v>392</v>
      </c>
      <c r="F33" s="1" t="s">
        <v>18</v>
      </c>
      <c r="G33" s="8">
        <v>-0.09754027338154948</v>
      </c>
    </row>
    <row r="34" spans="1:7" ht="12.75">
      <c r="A34" s="1" t="s">
        <v>95</v>
      </c>
      <c r="B34" s="1" t="s">
        <v>445</v>
      </c>
      <c r="C34" s="8">
        <v>0.8390243902439019</v>
      </c>
      <c r="E34" s="1" t="s">
        <v>235</v>
      </c>
      <c r="F34" s="1" t="s">
        <v>17</v>
      </c>
      <c r="G34" s="8">
        <v>-0.094102553375448</v>
      </c>
    </row>
    <row r="35" spans="1:7" ht="12.75">
      <c r="A35" s="1" t="s">
        <v>134</v>
      </c>
      <c r="B35" s="1" t="s">
        <v>135</v>
      </c>
      <c r="C35" s="8">
        <v>0.8344446251422993</v>
      </c>
      <c r="E35" s="1" t="s">
        <v>291</v>
      </c>
      <c r="F35" s="1" t="s">
        <v>11</v>
      </c>
      <c r="G35" s="8">
        <v>-0.09113789264798414</v>
      </c>
    </row>
    <row r="36" spans="1:7" ht="12.75">
      <c r="A36" s="1" t="s">
        <v>208</v>
      </c>
      <c r="B36" s="1" t="s">
        <v>28</v>
      </c>
      <c r="C36" s="8">
        <v>0.8144455305745628</v>
      </c>
      <c r="E36" s="1" t="s">
        <v>98</v>
      </c>
      <c r="F36" s="1" t="s">
        <v>11</v>
      </c>
      <c r="G36" s="8">
        <v>-0.0833456877294462</v>
      </c>
    </row>
    <row r="37" spans="1:7" ht="12.75">
      <c r="A37" s="1" t="s">
        <v>132</v>
      </c>
      <c r="B37" s="1" t="s">
        <v>18</v>
      </c>
      <c r="C37" s="8">
        <v>0.8099656855637716</v>
      </c>
      <c r="E37" s="1" t="s">
        <v>117</v>
      </c>
      <c r="F37" s="1" t="s">
        <v>11</v>
      </c>
      <c r="G37" s="8">
        <v>-0.07614762304797644</v>
      </c>
    </row>
    <row r="38" spans="1:7" ht="12.75">
      <c r="A38" s="1" t="s">
        <v>310</v>
      </c>
      <c r="B38" s="1" t="s">
        <v>447</v>
      </c>
      <c r="C38" s="8">
        <v>0.8074102112964014</v>
      </c>
      <c r="E38" s="1" t="s">
        <v>343</v>
      </c>
      <c r="F38" s="1" t="s">
        <v>344</v>
      </c>
      <c r="G38" s="8">
        <v>-0.06859163407699626</v>
      </c>
    </row>
    <row r="39" spans="1:7" ht="12.75">
      <c r="A39" s="1" t="s">
        <v>56</v>
      </c>
      <c r="B39" s="1" t="s">
        <v>28</v>
      </c>
      <c r="C39" s="8">
        <v>0.802476279322418</v>
      </c>
      <c r="E39" s="1" t="s">
        <v>207</v>
      </c>
      <c r="F39" s="1" t="s">
        <v>11</v>
      </c>
      <c r="G39" s="8">
        <v>-0.06570778781732123</v>
      </c>
    </row>
    <row r="40" spans="1:7" ht="12.75">
      <c r="A40" s="1" t="s">
        <v>318</v>
      </c>
      <c r="B40" s="1" t="s">
        <v>18</v>
      </c>
      <c r="C40" s="8">
        <v>0.7763448377364041</v>
      </c>
      <c r="E40" s="1" t="s">
        <v>356</v>
      </c>
      <c r="F40" s="1" t="s">
        <v>17</v>
      </c>
      <c r="G40" s="8">
        <v>-0.06450272215218794</v>
      </c>
    </row>
    <row r="41" spans="1:7" ht="12.75">
      <c r="A41" s="1" t="s">
        <v>124</v>
      </c>
      <c r="B41" s="1" t="s">
        <v>85</v>
      </c>
      <c r="C41" s="8">
        <v>0.7745583596755871</v>
      </c>
      <c r="E41" s="1" t="s">
        <v>154</v>
      </c>
      <c r="F41" s="1" t="s">
        <v>11</v>
      </c>
      <c r="G41" s="8">
        <v>-0.06391990758567578</v>
      </c>
    </row>
    <row r="42" spans="1:7" ht="12.75">
      <c r="A42" s="1" t="s">
        <v>205</v>
      </c>
      <c r="B42" s="1" t="s">
        <v>28</v>
      </c>
      <c r="C42" s="8">
        <v>0.7689086621390114</v>
      </c>
      <c r="E42" s="1" t="s">
        <v>225</v>
      </c>
      <c r="F42" s="1" t="s">
        <v>170</v>
      </c>
      <c r="G42" s="8">
        <v>-0.06185678376736727</v>
      </c>
    </row>
    <row r="43" spans="1:7" ht="12.75">
      <c r="A43" s="1" t="s">
        <v>300</v>
      </c>
      <c r="B43" s="1" t="s">
        <v>446</v>
      </c>
      <c r="C43" s="8">
        <v>0.7464724761679076</v>
      </c>
      <c r="E43" s="1" t="s">
        <v>201</v>
      </c>
      <c r="F43" s="1" t="s">
        <v>446</v>
      </c>
      <c r="G43" s="8">
        <v>-0.05265443798851805</v>
      </c>
    </row>
    <row r="44" spans="1:7" ht="12.75">
      <c r="A44" s="1" t="s">
        <v>395</v>
      </c>
      <c r="B44" s="1" t="s">
        <v>12</v>
      </c>
      <c r="C44" s="8">
        <v>0.7310258293305282</v>
      </c>
      <c r="E44" s="1" t="s">
        <v>273</v>
      </c>
      <c r="F44" s="1" t="s">
        <v>436</v>
      </c>
      <c r="G44" s="8">
        <v>-0.050786707976429216</v>
      </c>
    </row>
    <row r="45" spans="1:7" ht="12.75">
      <c r="A45" s="1" t="s">
        <v>365</v>
      </c>
      <c r="B45" s="1" t="s">
        <v>28</v>
      </c>
      <c r="C45" s="8">
        <v>0.7252581755593802</v>
      </c>
      <c r="E45" s="1" t="s">
        <v>301</v>
      </c>
      <c r="F45" s="1" t="s">
        <v>11</v>
      </c>
      <c r="G45" s="8">
        <v>-0.04334389478655942</v>
      </c>
    </row>
    <row r="46" spans="1:7" ht="12.75">
      <c r="A46" s="1" t="s">
        <v>258</v>
      </c>
      <c r="B46" s="1" t="s">
        <v>89</v>
      </c>
      <c r="C46" s="8">
        <v>0.7071297773052156</v>
      </c>
      <c r="E46" s="1" t="s">
        <v>172</v>
      </c>
      <c r="F46" s="1" t="s">
        <v>162</v>
      </c>
      <c r="G46" s="8">
        <v>-0.04258313353486931</v>
      </c>
    </row>
    <row r="47" spans="1:7" ht="12.75">
      <c r="A47" s="1" t="s">
        <v>292</v>
      </c>
      <c r="B47" s="1" t="s">
        <v>447</v>
      </c>
      <c r="C47" s="8">
        <v>0.6980820105820104</v>
      </c>
      <c r="E47" s="1" t="s">
        <v>245</v>
      </c>
      <c r="F47" s="1" t="s">
        <v>246</v>
      </c>
      <c r="G47" s="8">
        <v>-0.033438932664067035</v>
      </c>
    </row>
    <row r="48" spans="1:7" ht="12.75">
      <c r="A48" s="1" t="s">
        <v>322</v>
      </c>
      <c r="B48" s="1" t="s">
        <v>11</v>
      </c>
      <c r="C48" s="8">
        <v>0.6938338884888544</v>
      </c>
      <c r="E48" s="1" t="s">
        <v>60</v>
      </c>
      <c r="F48" s="1" t="s">
        <v>305</v>
      </c>
      <c r="G48" s="8">
        <v>-0.03152093347972777</v>
      </c>
    </row>
    <row r="49" spans="1:7" ht="12.75">
      <c r="A49" s="1" t="s">
        <v>317</v>
      </c>
      <c r="B49" s="1" t="s">
        <v>28</v>
      </c>
      <c r="C49" s="8">
        <v>0.6866028708133969</v>
      </c>
      <c r="E49" s="1" t="s">
        <v>255</v>
      </c>
      <c r="F49" s="1" t="s">
        <v>89</v>
      </c>
      <c r="G49" s="8">
        <v>-0.02400699799131749</v>
      </c>
    </row>
    <row r="50" spans="1:7" ht="12.75">
      <c r="A50" s="1" t="s">
        <v>99</v>
      </c>
      <c r="B50" s="1" t="s">
        <v>17</v>
      </c>
      <c r="C50" s="8">
        <v>0.6828010687293519</v>
      </c>
      <c r="E50" s="1" t="s">
        <v>67</v>
      </c>
      <c r="F50" s="1" t="s">
        <v>68</v>
      </c>
      <c r="G50" s="8">
        <v>-0.02195608782435138</v>
      </c>
    </row>
    <row r="51" spans="1:7" ht="12.75">
      <c r="A51" s="1" t="s">
        <v>55</v>
      </c>
      <c r="B51" s="1" t="s">
        <v>28</v>
      </c>
      <c r="C51" s="8">
        <v>0.6810297341959453</v>
      </c>
      <c r="E51" s="1" t="s">
        <v>385</v>
      </c>
      <c r="F51" s="1" t="s">
        <v>386</v>
      </c>
      <c r="G51" s="8">
        <v>-0.01497804244611978</v>
      </c>
    </row>
    <row r="52" spans="1:7" ht="12.75">
      <c r="A52" s="1" t="s">
        <v>275</v>
      </c>
      <c r="B52" s="1" t="s">
        <v>447</v>
      </c>
      <c r="C52" s="8">
        <v>0.6735340729001584</v>
      </c>
      <c r="E52" s="1" t="s">
        <v>272</v>
      </c>
      <c r="F52" s="1" t="s">
        <v>17</v>
      </c>
      <c r="G52" s="8">
        <v>-0.014571184492001841</v>
      </c>
    </row>
  </sheetData>
  <mergeCells count="2">
    <mergeCell ref="A1:C1"/>
    <mergeCell ref="E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2" sqref="A12"/>
    </sheetView>
  </sheetViews>
  <sheetFormatPr defaultColWidth="9.140625" defaultRowHeight="12.75"/>
  <cols>
    <col min="1" max="1" width="22.8515625" style="0" customWidth="1"/>
    <col min="2" max="2" width="9.7109375" style="42" bestFit="1" customWidth="1"/>
    <col min="3" max="3" width="16.7109375" style="42" customWidth="1"/>
    <col min="4" max="4" width="16.140625" style="42" customWidth="1"/>
    <col min="5" max="5" width="19.57421875" style="42" customWidth="1"/>
    <col min="6" max="7" width="13.7109375" style="2" bestFit="1" customWidth="1"/>
    <col min="8" max="8" width="13.7109375" style="0" bestFit="1" customWidth="1"/>
  </cols>
  <sheetData>
    <row r="1" spans="1:8" ht="12.75">
      <c r="A1" s="54" t="s">
        <v>419</v>
      </c>
      <c r="B1" s="54"/>
      <c r="C1" s="54"/>
      <c r="D1" s="54"/>
      <c r="E1" s="54"/>
      <c r="F1" s="54"/>
      <c r="G1" s="54"/>
      <c r="H1" s="54"/>
    </row>
    <row r="2" spans="1:8" s="14" customFormat="1" ht="12.75">
      <c r="A2" s="39"/>
      <c r="B2" s="23" t="s">
        <v>455</v>
      </c>
      <c r="C2" s="23" t="s">
        <v>459</v>
      </c>
      <c r="D2" s="23" t="s">
        <v>459</v>
      </c>
      <c r="E2" s="23" t="s">
        <v>457</v>
      </c>
      <c r="F2" s="44" t="s">
        <v>458</v>
      </c>
      <c r="G2" s="44" t="s">
        <v>458</v>
      </c>
      <c r="H2" s="44" t="s">
        <v>458</v>
      </c>
    </row>
    <row r="3" spans="1:8" ht="12.75">
      <c r="A3" s="6"/>
      <c r="B3" s="5" t="s">
        <v>456</v>
      </c>
      <c r="C3" s="5">
        <v>1999</v>
      </c>
      <c r="D3" s="5">
        <v>2003</v>
      </c>
      <c r="E3" s="5" t="s">
        <v>420</v>
      </c>
      <c r="F3" s="43">
        <v>1999</v>
      </c>
      <c r="G3" s="43">
        <v>2003</v>
      </c>
      <c r="H3" s="5" t="s">
        <v>420</v>
      </c>
    </row>
    <row r="4" spans="1:8" ht="12.75">
      <c r="A4" s="7" t="s">
        <v>412</v>
      </c>
      <c r="B4" s="40"/>
      <c r="C4" s="40"/>
      <c r="D4" s="40"/>
      <c r="E4" s="45"/>
      <c r="H4" s="8"/>
    </row>
    <row r="5" spans="1:10" ht="12.75">
      <c r="A5" s="6" t="s">
        <v>413</v>
      </c>
      <c r="B5" s="34">
        <v>59</v>
      </c>
      <c r="C5" s="34">
        <v>53199</v>
      </c>
      <c r="D5" s="34">
        <v>60198</v>
      </c>
      <c r="E5" s="45">
        <v>0.1315626233575819</v>
      </c>
      <c r="F5" s="2">
        <v>0.8050000939867291</v>
      </c>
      <c r="G5" s="2">
        <v>0.8905299320929188</v>
      </c>
      <c r="H5" s="8">
        <v>0.10624823368977103</v>
      </c>
      <c r="J5" s="8"/>
    </row>
    <row r="6" spans="1:8" ht="12.75">
      <c r="A6" s="6" t="s">
        <v>414</v>
      </c>
      <c r="B6" s="34">
        <v>29</v>
      </c>
      <c r="C6" s="34">
        <v>16810</v>
      </c>
      <c r="D6" s="34">
        <v>19690</v>
      </c>
      <c r="E6" s="45">
        <v>0.17132659131469363</v>
      </c>
      <c r="F6" s="2">
        <v>0.7508268887566926</v>
      </c>
      <c r="G6" s="2">
        <v>0.9937139720010978</v>
      </c>
      <c r="H6" s="8">
        <v>0.3234927875939635</v>
      </c>
    </row>
    <row r="7" spans="1:10" ht="12.75">
      <c r="A7" s="16" t="s">
        <v>436</v>
      </c>
      <c r="B7" s="34">
        <v>6</v>
      </c>
      <c r="C7" s="34">
        <v>3510</v>
      </c>
      <c r="D7" s="34">
        <v>3433</v>
      </c>
      <c r="E7" s="45">
        <v>-0.021937321937321938</v>
      </c>
      <c r="F7" s="48">
        <v>1.2898433420365536</v>
      </c>
      <c r="G7" s="48">
        <v>1.5100970364542354</v>
      </c>
      <c r="H7" s="8">
        <v>0.17076003514498114</v>
      </c>
      <c r="I7" s="47"/>
      <c r="J7" s="47"/>
    </row>
    <row r="8" spans="1:10" ht="12.75">
      <c r="A8" s="16" t="s">
        <v>85</v>
      </c>
      <c r="B8" s="34">
        <v>5</v>
      </c>
      <c r="C8" s="34">
        <v>2633</v>
      </c>
      <c r="D8" s="34">
        <v>2484</v>
      </c>
      <c r="E8" s="45">
        <v>-0.0565894417014812</v>
      </c>
      <c r="F8" s="48">
        <v>0.6462969996202051</v>
      </c>
      <c r="G8" s="48">
        <v>0.9782608695652174</v>
      </c>
      <c r="H8" s="8">
        <v>0.5136398128725493</v>
      </c>
      <c r="I8" s="47"/>
      <c r="J8" s="47"/>
    </row>
    <row r="9" spans="1:10" ht="12.75">
      <c r="A9" s="6" t="s">
        <v>415</v>
      </c>
      <c r="B9" s="34">
        <v>14</v>
      </c>
      <c r="C9" s="34">
        <v>8508</v>
      </c>
      <c r="D9" s="34">
        <v>7800</v>
      </c>
      <c r="E9" s="45">
        <v>-0.08321579689703808</v>
      </c>
      <c r="F9" s="48">
        <v>0.6754113775270333</v>
      </c>
      <c r="G9" s="48">
        <v>0.9666201567028013</v>
      </c>
      <c r="H9" s="8">
        <v>0.43115764534794565</v>
      </c>
      <c r="J9" s="2"/>
    </row>
    <row r="10" spans="1:8" ht="12.75">
      <c r="A10" s="6" t="s">
        <v>18</v>
      </c>
      <c r="B10" s="34">
        <v>25</v>
      </c>
      <c r="C10" s="46">
        <v>18793</v>
      </c>
      <c r="D10" s="46">
        <v>20845</v>
      </c>
      <c r="E10" s="45">
        <v>0.10918959186931304</v>
      </c>
      <c r="F10" s="48">
        <v>0.8562124195179057</v>
      </c>
      <c r="G10" s="48">
        <v>1.0193996324280172</v>
      </c>
      <c r="H10" s="8">
        <v>0.1905919713264552</v>
      </c>
    </row>
    <row r="11" spans="1:8" ht="12.75">
      <c r="A11" s="6" t="s">
        <v>147</v>
      </c>
      <c r="B11" s="34">
        <v>6</v>
      </c>
      <c r="C11" s="46">
        <v>3574</v>
      </c>
      <c r="D11" s="46">
        <v>4617</v>
      </c>
      <c r="E11" s="45">
        <v>0.29182988248461106</v>
      </c>
      <c r="F11" s="48">
        <v>1.4234750979294908</v>
      </c>
      <c r="G11" s="48">
        <v>1.4273337665150532</v>
      </c>
      <c r="H11" s="8">
        <v>0.0027107383832530646</v>
      </c>
    </row>
    <row r="12" spans="1:8" ht="12.75">
      <c r="A12" s="6"/>
      <c r="B12" s="34"/>
      <c r="C12" s="34"/>
      <c r="D12" s="34"/>
      <c r="E12" s="45"/>
      <c r="H12" s="8"/>
    </row>
    <row r="13" spans="1:8" ht="12.75">
      <c r="A13" s="7" t="s">
        <v>4</v>
      </c>
      <c r="B13" s="40"/>
      <c r="C13" s="40"/>
      <c r="D13" s="40"/>
      <c r="E13" s="45"/>
      <c r="H13" s="8"/>
    </row>
    <row r="14" spans="1:10" ht="12.75">
      <c r="A14" s="3" t="s">
        <v>423</v>
      </c>
      <c r="B14" s="41">
        <v>24</v>
      </c>
      <c r="C14" s="41">
        <f>SUM('Price per Page Info'!D17:D33,'Price per Page Info'!D73:D79)</f>
        <v>9745</v>
      </c>
      <c r="D14" s="41">
        <f>SUM('Price per Page Info'!G17:G33,'Price per Page Info'!G73:G79)</f>
        <v>12008</v>
      </c>
      <c r="E14" s="45">
        <f>(D14-C14)/C14</f>
        <v>0.23222165212929707</v>
      </c>
      <c r="F14" s="2">
        <v>0.5562362166135751</v>
      </c>
      <c r="G14" s="2">
        <v>0.8388472384620675</v>
      </c>
      <c r="H14" s="8">
        <f>(G14-F14)/F14</f>
        <v>0.5080773480897346</v>
      </c>
      <c r="I14" s="2"/>
      <c r="J14" s="2"/>
    </row>
    <row r="15" spans="1:10" ht="12.75">
      <c r="A15" s="3" t="s">
        <v>430</v>
      </c>
      <c r="B15" s="41">
        <v>14</v>
      </c>
      <c r="C15" s="41">
        <f>SUM('Price per Page Info'!D34:D47)</f>
        <v>5821</v>
      </c>
      <c r="D15" s="41">
        <f>SUM('Price per Page Info'!G34:G47)</f>
        <v>6519</v>
      </c>
      <c r="E15" s="45">
        <f aca="true" t="shared" si="0" ref="E15:E20">(D15-C15)/C15</f>
        <v>0.1199106682700567</v>
      </c>
      <c r="F15" s="2">
        <v>0.5128865979381443</v>
      </c>
      <c r="G15" s="2">
        <v>0.6170272026738465</v>
      </c>
      <c r="H15" s="8">
        <f>(G15-F15)/F15</f>
        <v>0.20304801325352992</v>
      </c>
      <c r="I15" s="2"/>
      <c r="J15" s="2"/>
    </row>
    <row r="16" spans="1:10" ht="12.75">
      <c r="A16" s="3" t="s">
        <v>424</v>
      </c>
      <c r="B16" s="41">
        <v>25</v>
      </c>
      <c r="C16" s="41">
        <f>SUM('Price per Page Info'!D48:D72)</f>
        <v>16670</v>
      </c>
      <c r="D16" s="41">
        <f>SUM('Price per Page Info'!G48:G72)</f>
        <v>18582</v>
      </c>
      <c r="E16" s="45">
        <f t="shared" si="0"/>
        <v>0.11469706058788243</v>
      </c>
      <c r="F16" s="2">
        <v>0.25</v>
      </c>
      <c r="G16" s="2">
        <v>0.34</v>
      </c>
      <c r="H16" s="8">
        <f>(G16-F16)/F16</f>
        <v>0.3600000000000001</v>
      </c>
      <c r="I16" s="2"/>
      <c r="J16" s="2"/>
    </row>
    <row r="17" spans="5:8" ht="12.75">
      <c r="E17" s="45"/>
      <c r="H17" s="8"/>
    </row>
    <row r="18" spans="1:8" ht="12.75">
      <c r="A18" s="7" t="s">
        <v>416</v>
      </c>
      <c r="B18" s="40"/>
      <c r="C18" s="40"/>
      <c r="D18" s="40"/>
      <c r="E18" s="45"/>
      <c r="H18" s="8"/>
    </row>
    <row r="19" spans="1:8" ht="12.75">
      <c r="A19" s="6" t="s">
        <v>417</v>
      </c>
      <c r="B19" s="34">
        <v>41</v>
      </c>
      <c r="C19" s="34">
        <f>SUM('Price per Page Info'!D288:D299,'Price per Page Info'!D301:D315,'Price per Page Info'!D317:D318,'Price per Page Info'!D320:D330)</f>
        <v>23228</v>
      </c>
      <c r="D19" s="34">
        <f>SUM('Price per Page Info'!G288:G299,'Price per Page Info'!G301:G315,'Price per Page Info'!G317:G318,'Price per Page Info'!G320:G330)</f>
        <v>29376</v>
      </c>
      <c r="E19" s="45">
        <f t="shared" si="0"/>
        <v>0.264680557947305</v>
      </c>
      <c r="F19" s="2">
        <v>0.21437815310375083</v>
      </c>
      <c r="G19" s="38">
        <v>0.256355422587883</v>
      </c>
      <c r="H19" s="8">
        <f>(G19-F19)/F19</f>
        <v>0.1958094557509169</v>
      </c>
    </row>
    <row r="20" spans="1:8" ht="12.75">
      <c r="A20" s="6" t="s">
        <v>418</v>
      </c>
      <c r="B20" s="34">
        <v>24</v>
      </c>
      <c r="C20" s="34">
        <v>18174</v>
      </c>
      <c r="D20" s="34">
        <v>17794</v>
      </c>
      <c r="E20" s="45">
        <f t="shared" si="0"/>
        <v>-0.02090899086607241</v>
      </c>
      <c r="F20" s="2">
        <v>0.1658</v>
      </c>
      <c r="G20" s="2">
        <v>0.1999</v>
      </c>
      <c r="H20" s="8">
        <f>(G20-F20)/F20</f>
        <v>0.20566948130277438</v>
      </c>
    </row>
    <row r="23" ht="12.75">
      <c r="A23" s="6" t="s">
        <v>460</v>
      </c>
    </row>
    <row r="24" ht="12.75">
      <c r="A24" s="6"/>
    </row>
  </sheetData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00"/>
  <sheetViews>
    <sheetView workbookViewId="0" topLeftCell="A1">
      <pane ySplit="990" topLeftCell="BM99" activePane="bottomLeft" state="split"/>
      <selection pane="topLeft" activeCell="L322" sqref="L322"/>
      <selection pane="bottomLeft" activeCell="A113" sqref="A113"/>
    </sheetView>
  </sheetViews>
  <sheetFormatPr defaultColWidth="9.140625" defaultRowHeight="12.75"/>
  <cols>
    <col min="1" max="1" width="40.7109375" style="16" customWidth="1"/>
    <col min="2" max="2" width="28.57421875" style="16" customWidth="1"/>
    <col min="3" max="3" width="11.8515625" style="15" bestFit="1" customWidth="1"/>
    <col min="4" max="4" width="8.00390625" style="15" bestFit="1" customWidth="1"/>
    <col min="5" max="5" width="10.28125" style="15" bestFit="1" customWidth="1"/>
    <col min="6" max="6" width="11.8515625" style="15" bestFit="1" customWidth="1"/>
    <col min="7" max="7" width="8.00390625" style="15" bestFit="1" customWidth="1"/>
    <col min="8" max="8" width="1.7109375" style="14" customWidth="1"/>
    <col min="9" max="10" width="11.8515625" style="15" bestFit="1" customWidth="1"/>
    <col min="11" max="11" width="1.7109375" style="14" customWidth="1"/>
    <col min="12" max="12" width="10.28125" style="24" customWidth="1"/>
    <col min="13" max="13" width="1.7109375" style="24" customWidth="1"/>
    <col min="14" max="14" width="11.00390625" style="15" customWidth="1"/>
    <col min="15" max="15" width="10.7109375" style="15" customWidth="1"/>
    <col min="16" max="16" width="1.7109375" style="14" customWidth="1"/>
    <col min="17" max="17" width="10.28125" style="24" customWidth="1"/>
    <col min="18" max="18" width="1.7109375" style="24" customWidth="1"/>
    <col min="19" max="19" width="21.140625" style="34" bestFit="1" customWidth="1"/>
    <col min="20" max="16384" width="9.140625" style="14" customWidth="1"/>
  </cols>
  <sheetData>
    <row r="1" spans="3:15" ht="12.75">
      <c r="C1" s="23">
        <v>1999</v>
      </c>
      <c r="D1" s="23">
        <v>1999</v>
      </c>
      <c r="E1" s="23">
        <v>1999</v>
      </c>
      <c r="F1" s="23">
        <v>2004</v>
      </c>
      <c r="G1" s="4">
        <v>2003</v>
      </c>
      <c r="I1" s="23">
        <v>1999</v>
      </c>
      <c r="J1" s="23">
        <v>2004</v>
      </c>
      <c r="N1" s="23">
        <v>1999</v>
      </c>
      <c r="O1" s="4">
        <v>2003</v>
      </c>
    </row>
    <row r="2" spans="1:18" ht="12.75">
      <c r="A2" s="25" t="s">
        <v>0</v>
      </c>
      <c r="C2" s="23" t="s">
        <v>438</v>
      </c>
      <c r="D2" s="23" t="s">
        <v>437</v>
      </c>
      <c r="E2" s="26" t="s">
        <v>398</v>
      </c>
      <c r="F2" s="23" t="s">
        <v>438</v>
      </c>
      <c r="G2" s="23" t="s">
        <v>437</v>
      </c>
      <c r="I2" s="23" t="s">
        <v>438</v>
      </c>
      <c r="J2" s="23" t="s">
        <v>438</v>
      </c>
      <c r="L2" s="27" t="s">
        <v>401</v>
      </c>
      <c r="M2" s="27"/>
      <c r="N2" s="26" t="s">
        <v>398</v>
      </c>
      <c r="O2" s="23" t="s">
        <v>398</v>
      </c>
      <c r="Q2" s="27" t="s">
        <v>401</v>
      </c>
      <c r="R2" s="27"/>
    </row>
    <row r="3" spans="1:19" ht="12.75">
      <c r="A3" s="17" t="s">
        <v>1</v>
      </c>
      <c r="B3" s="17" t="s">
        <v>2</v>
      </c>
      <c r="C3" s="22" t="s">
        <v>400</v>
      </c>
      <c r="D3" s="22"/>
      <c r="E3" s="28" t="s">
        <v>400</v>
      </c>
      <c r="F3" s="22" t="s">
        <v>439</v>
      </c>
      <c r="G3" s="22"/>
      <c r="H3" s="29"/>
      <c r="I3" s="22" t="s">
        <v>399</v>
      </c>
      <c r="J3" s="22" t="s">
        <v>439</v>
      </c>
      <c r="K3" s="29"/>
      <c r="L3" s="30" t="s">
        <v>402</v>
      </c>
      <c r="M3" s="30"/>
      <c r="N3" s="28" t="s">
        <v>399</v>
      </c>
      <c r="O3" s="22" t="s">
        <v>399</v>
      </c>
      <c r="P3" s="29"/>
      <c r="Q3" s="30" t="s">
        <v>402</v>
      </c>
      <c r="R3" s="30"/>
      <c r="S3" s="35" t="s">
        <v>422</v>
      </c>
    </row>
    <row r="4" spans="1:19" ht="12.75">
      <c r="A4" s="16" t="s">
        <v>3</v>
      </c>
      <c r="B4" s="16" t="s">
        <v>445</v>
      </c>
      <c r="C4" s="18">
        <v>83</v>
      </c>
      <c r="D4" s="15">
        <v>306</v>
      </c>
      <c r="E4" s="19">
        <v>0.27124183006535946</v>
      </c>
      <c r="F4" s="20">
        <v>207</v>
      </c>
      <c r="G4" s="15">
        <v>459</v>
      </c>
      <c r="I4" s="18">
        <f>C4*1.1</f>
        <v>91.30000000000001</v>
      </c>
      <c r="J4" s="20">
        <v>207</v>
      </c>
      <c r="L4" s="24">
        <f>(J4-I4)/I4</f>
        <v>1.2672508214676887</v>
      </c>
      <c r="N4" s="19">
        <f>E4*1.1</f>
        <v>0.2983660130718954</v>
      </c>
      <c r="O4" s="19">
        <v>0.45098039215686275</v>
      </c>
      <c r="Q4" s="24">
        <f>(O4-N4)/N4</f>
        <v>0.511500547645126</v>
      </c>
      <c r="S4" s="34" t="s">
        <v>448</v>
      </c>
    </row>
    <row r="5" spans="1:19" ht="12.75">
      <c r="A5" s="50" t="s">
        <v>5</v>
      </c>
      <c r="B5" s="16" t="s">
        <v>6</v>
      </c>
      <c r="E5" s="19">
        <v>0</v>
      </c>
      <c r="F5" s="20">
        <v>0</v>
      </c>
      <c r="G5" s="15">
        <v>245</v>
      </c>
      <c r="I5" s="18" t="s">
        <v>7</v>
      </c>
      <c r="J5" s="20">
        <v>0</v>
      </c>
      <c r="L5" s="18" t="s">
        <v>7</v>
      </c>
      <c r="N5" s="19" t="s">
        <v>7</v>
      </c>
      <c r="O5" s="19">
        <v>0</v>
      </c>
      <c r="Q5" s="24" t="s">
        <v>7</v>
      </c>
      <c r="S5" s="34" t="s">
        <v>449</v>
      </c>
    </row>
    <row r="6" spans="1:19" ht="12.75">
      <c r="A6" s="16" t="s">
        <v>8</v>
      </c>
      <c r="B6" s="16" t="s">
        <v>9</v>
      </c>
      <c r="C6" s="18">
        <v>15</v>
      </c>
      <c r="D6" s="15">
        <v>248</v>
      </c>
      <c r="E6" s="19">
        <v>0.06048387096774194</v>
      </c>
      <c r="F6" s="20">
        <v>25</v>
      </c>
      <c r="G6" s="15">
        <v>322</v>
      </c>
      <c r="I6" s="18">
        <f aca="true" t="shared" si="0" ref="I6:I14">C6*1.1</f>
        <v>16.5</v>
      </c>
      <c r="J6" s="20">
        <v>25</v>
      </c>
      <c r="L6" s="24">
        <f aca="true" t="shared" si="1" ref="L6:L14">(J6-I6)/I6</f>
        <v>0.5151515151515151</v>
      </c>
      <c r="N6" s="19">
        <f aca="true" t="shared" si="2" ref="N6:N14">E6*1.1</f>
        <v>0.06653225806451614</v>
      </c>
      <c r="O6" s="19">
        <v>0.07763975155279502</v>
      </c>
      <c r="Q6" s="24">
        <f aca="true" t="shared" si="3" ref="Q6:Q14">(O6-N6)/N6</f>
        <v>0.1669489930359493</v>
      </c>
      <c r="S6" s="34" t="s">
        <v>450</v>
      </c>
    </row>
    <row r="7" spans="1:19" ht="12.75">
      <c r="A7" s="16" t="s">
        <v>10</v>
      </c>
      <c r="B7" s="16" t="s">
        <v>11</v>
      </c>
      <c r="C7" s="18">
        <v>558</v>
      </c>
      <c r="D7" s="15">
        <v>610</v>
      </c>
      <c r="E7" s="19">
        <v>0.9147540983606557</v>
      </c>
      <c r="F7" s="20">
        <v>725</v>
      </c>
      <c r="G7" s="15">
        <v>628</v>
      </c>
      <c r="I7" s="18">
        <f t="shared" si="0"/>
        <v>613.8000000000001</v>
      </c>
      <c r="J7" s="20">
        <v>725</v>
      </c>
      <c r="L7" s="24">
        <f t="shared" si="1"/>
        <v>0.18116650374714877</v>
      </c>
      <c r="N7" s="19">
        <f t="shared" si="2"/>
        <v>1.0062295081967214</v>
      </c>
      <c r="O7" s="19">
        <v>1.1544585987261147</v>
      </c>
      <c r="Q7" s="24">
        <f t="shared" si="3"/>
        <v>0.14731141287541524</v>
      </c>
      <c r="S7" s="34" t="s">
        <v>11</v>
      </c>
    </row>
    <row r="8" spans="1:19" ht="12.75">
      <c r="A8" s="16" t="s">
        <v>395</v>
      </c>
      <c r="B8" s="16" t="s">
        <v>12</v>
      </c>
      <c r="C8" s="19">
        <v>141</v>
      </c>
      <c r="D8" s="15">
        <v>5439</v>
      </c>
      <c r="E8" s="19">
        <v>0.02592388306674021</v>
      </c>
      <c r="F8" s="20">
        <v>240</v>
      </c>
      <c r="G8" s="15">
        <v>4862</v>
      </c>
      <c r="I8" s="18">
        <f t="shared" si="0"/>
        <v>155.10000000000002</v>
      </c>
      <c r="J8" s="20">
        <v>240</v>
      </c>
      <c r="L8" s="24">
        <f t="shared" si="1"/>
        <v>0.5473887814313344</v>
      </c>
      <c r="N8" s="19">
        <f t="shared" si="2"/>
        <v>0.028516271373414233</v>
      </c>
      <c r="O8" s="19">
        <v>0.04936240230357877</v>
      </c>
      <c r="Q8" s="24">
        <f t="shared" si="3"/>
        <v>0.7310258293305282</v>
      </c>
      <c r="S8" s="34" t="s">
        <v>449</v>
      </c>
    </row>
    <row r="9" spans="1:19" ht="12.75">
      <c r="A9" s="16" t="s">
        <v>13</v>
      </c>
      <c r="B9" s="16" t="s">
        <v>421</v>
      </c>
      <c r="C9" s="18">
        <v>81</v>
      </c>
      <c r="D9" s="15">
        <v>1253</v>
      </c>
      <c r="E9" s="19">
        <v>0.06464485235434957</v>
      </c>
      <c r="F9" s="20">
        <v>201</v>
      </c>
      <c r="G9" s="15">
        <v>1348</v>
      </c>
      <c r="I9" s="18">
        <f t="shared" si="0"/>
        <v>89.10000000000001</v>
      </c>
      <c r="J9" s="20">
        <v>201</v>
      </c>
      <c r="L9" s="24">
        <f t="shared" si="1"/>
        <v>1.2558922558922556</v>
      </c>
      <c r="N9" s="19">
        <f t="shared" si="2"/>
        <v>0.07110933758978454</v>
      </c>
      <c r="O9" s="19">
        <v>0.14910979228486648</v>
      </c>
      <c r="Q9" s="24">
        <f t="shared" si="3"/>
        <v>1.0969087512114215</v>
      </c>
      <c r="S9" s="34" t="s">
        <v>451</v>
      </c>
    </row>
    <row r="10" spans="1:19" ht="12.75">
      <c r="A10" s="16" t="s">
        <v>14</v>
      </c>
      <c r="B10" s="16" t="s">
        <v>421</v>
      </c>
      <c r="C10" s="18">
        <v>108</v>
      </c>
      <c r="D10" s="15">
        <v>578</v>
      </c>
      <c r="E10" s="19">
        <v>0.18685121107266436</v>
      </c>
      <c r="F10" s="20">
        <v>185</v>
      </c>
      <c r="G10" s="15">
        <v>1181</v>
      </c>
      <c r="I10" s="18">
        <f t="shared" si="0"/>
        <v>118.80000000000001</v>
      </c>
      <c r="J10" s="20">
        <v>185</v>
      </c>
      <c r="L10" s="24">
        <f t="shared" si="1"/>
        <v>0.5572390572390571</v>
      </c>
      <c r="N10" s="19">
        <f t="shared" si="2"/>
        <v>0.2055363321799308</v>
      </c>
      <c r="O10" s="19">
        <v>0.15664690939881457</v>
      </c>
      <c r="Q10" s="24">
        <f t="shared" si="3"/>
        <v>-0.23786267986098641</v>
      </c>
      <c r="S10" s="34" t="s">
        <v>451</v>
      </c>
    </row>
    <row r="11" spans="1:19" ht="12.75">
      <c r="A11" s="16" t="s">
        <v>15</v>
      </c>
      <c r="B11" s="16" t="s">
        <v>446</v>
      </c>
      <c r="C11" s="18">
        <v>190</v>
      </c>
      <c r="D11" s="15">
        <v>686</v>
      </c>
      <c r="E11" s="19">
        <v>0.27696793002915454</v>
      </c>
      <c r="F11" s="20">
        <v>316</v>
      </c>
      <c r="G11" s="15">
        <v>658</v>
      </c>
      <c r="I11" s="18">
        <f t="shared" si="0"/>
        <v>209.00000000000003</v>
      </c>
      <c r="J11" s="20">
        <v>316</v>
      </c>
      <c r="L11" s="24">
        <f t="shared" si="1"/>
        <v>0.5119617224880381</v>
      </c>
      <c r="N11" s="19">
        <f t="shared" si="2"/>
        <v>0.30466472303207004</v>
      </c>
      <c r="O11" s="19">
        <v>0.48024316109422494</v>
      </c>
      <c r="Q11" s="24">
        <f t="shared" si="3"/>
        <v>0.5763005191896566</v>
      </c>
      <c r="S11" s="34" t="s">
        <v>452</v>
      </c>
    </row>
    <row r="12" spans="1:19" ht="12.75">
      <c r="A12" s="16" t="s">
        <v>16</v>
      </c>
      <c r="B12" s="16" t="s">
        <v>17</v>
      </c>
      <c r="C12" s="18">
        <v>379</v>
      </c>
      <c r="D12" s="15">
        <v>580</v>
      </c>
      <c r="E12" s="19">
        <v>0.653448275862069</v>
      </c>
      <c r="F12" s="20">
        <v>510</v>
      </c>
      <c r="G12" s="15">
        <v>700</v>
      </c>
      <c r="I12" s="18">
        <f t="shared" si="0"/>
        <v>416.90000000000003</v>
      </c>
      <c r="J12" s="20">
        <v>510</v>
      </c>
      <c r="L12" s="24">
        <f t="shared" si="1"/>
        <v>0.22331494363156623</v>
      </c>
      <c r="N12" s="19">
        <f t="shared" si="2"/>
        <v>0.718793103448276</v>
      </c>
      <c r="O12" s="19">
        <v>0.7285714285714285</v>
      </c>
      <c r="Q12" s="24">
        <f t="shared" si="3"/>
        <v>0.013603810437583337</v>
      </c>
      <c r="S12" s="34" t="s">
        <v>17</v>
      </c>
    </row>
    <row r="13" spans="1:19" ht="12.75">
      <c r="A13" s="16" t="s">
        <v>396</v>
      </c>
      <c r="B13" s="16" t="s">
        <v>18</v>
      </c>
      <c r="C13" s="31">
        <v>3260</v>
      </c>
      <c r="D13" s="32">
        <v>3104</v>
      </c>
      <c r="E13" s="19">
        <v>1.050257731958763</v>
      </c>
      <c r="F13" s="20">
        <v>4637</v>
      </c>
      <c r="G13" s="15">
        <v>3880</v>
      </c>
      <c r="I13" s="18">
        <f t="shared" si="0"/>
        <v>3586.0000000000005</v>
      </c>
      <c r="J13" s="20">
        <v>4637</v>
      </c>
      <c r="L13" s="24">
        <f t="shared" si="1"/>
        <v>0.2930842163970997</v>
      </c>
      <c r="N13" s="19">
        <f t="shared" si="2"/>
        <v>1.1552835051546393</v>
      </c>
      <c r="O13" s="19">
        <v>1.1951030927835051</v>
      </c>
      <c r="Q13" s="24">
        <f t="shared" si="3"/>
        <v>0.034467373117679743</v>
      </c>
      <c r="S13" s="34" t="s">
        <v>18</v>
      </c>
    </row>
    <row r="14" spans="1:19" ht="12.75">
      <c r="A14" s="16" t="s">
        <v>397</v>
      </c>
      <c r="B14" s="16" t="s">
        <v>18</v>
      </c>
      <c r="C14" s="31">
        <v>2765</v>
      </c>
      <c r="D14" s="32">
        <v>2330</v>
      </c>
      <c r="E14" s="19">
        <v>1.1866952789699572</v>
      </c>
      <c r="F14" s="20">
        <v>4390</v>
      </c>
      <c r="G14" s="15">
        <v>2878</v>
      </c>
      <c r="I14" s="18">
        <f t="shared" si="0"/>
        <v>3041.5000000000005</v>
      </c>
      <c r="J14" s="20">
        <v>4390</v>
      </c>
      <c r="L14" s="24">
        <f t="shared" si="1"/>
        <v>0.4433667598224558</v>
      </c>
      <c r="N14" s="19">
        <f t="shared" si="2"/>
        <v>1.305364806866953</v>
      </c>
      <c r="O14" s="19">
        <v>1.5253648366921473</v>
      </c>
      <c r="Q14" s="24">
        <f t="shared" si="3"/>
        <v>0.16853528505431617</v>
      </c>
      <c r="S14" s="34" t="s">
        <v>18</v>
      </c>
    </row>
    <row r="15" spans="1:19" ht="12.75">
      <c r="A15" s="49" t="s">
        <v>434</v>
      </c>
      <c r="B15" s="16" t="s">
        <v>18</v>
      </c>
      <c r="C15" s="31"/>
      <c r="D15" s="32"/>
      <c r="E15" s="19" t="s">
        <v>7</v>
      </c>
      <c r="F15" s="20">
        <v>372</v>
      </c>
      <c r="G15" s="15">
        <v>0</v>
      </c>
      <c r="I15" s="18" t="s">
        <v>7</v>
      </c>
      <c r="J15" s="20">
        <v>372</v>
      </c>
      <c r="L15" s="19" t="s">
        <v>7</v>
      </c>
      <c r="M15" s="19"/>
      <c r="N15" s="19" t="s">
        <v>7</v>
      </c>
      <c r="O15" s="19" t="s">
        <v>7</v>
      </c>
      <c r="Q15" s="19" t="s">
        <v>7</v>
      </c>
      <c r="R15" s="19"/>
      <c r="S15" s="34" t="s">
        <v>18</v>
      </c>
    </row>
    <row r="16" spans="1:19" ht="12.75">
      <c r="A16" s="16" t="s">
        <v>19</v>
      </c>
      <c r="B16" s="16" t="s">
        <v>18</v>
      </c>
      <c r="C16" s="18">
        <v>515</v>
      </c>
      <c r="D16" s="15">
        <v>236</v>
      </c>
      <c r="E16" s="19">
        <v>2.1822033898305087</v>
      </c>
      <c r="F16" s="20">
        <v>865</v>
      </c>
      <c r="G16" s="15">
        <v>360</v>
      </c>
      <c r="I16" s="18">
        <f>C16*1.1</f>
        <v>566.5</v>
      </c>
      <c r="J16" s="20">
        <v>865</v>
      </c>
      <c r="L16" s="24">
        <f>(J16-I16)/I16</f>
        <v>0.526919682259488</v>
      </c>
      <c r="N16" s="19">
        <f>E16*1.1</f>
        <v>2.4004237288135597</v>
      </c>
      <c r="O16" s="19">
        <v>2.4027777777777777</v>
      </c>
      <c r="Q16" s="24">
        <f>(O16-N16)/N16</f>
        <v>0.0009806805923308797</v>
      </c>
      <c r="S16" s="34" t="s">
        <v>18</v>
      </c>
    </row>
    <row r="17" spans="1:19" ht="12.75">
      <c r="A17" s="16" t="s">
        <v>20</v>
      </c>
      <c r="B17" s="16" t="s">
        <v>21</v>
      </c>
      <c r="C17" s="18">
        <v>326</v>
      </c>
      <c r="D17" s="15">
        <v>165</v>
      </c>
      <c r="E17" s="19">
        <v>1.9757575757575758</v>
      </c>
      <c r="F17" s="20">
        <v>130</v>
      </c>
      <c r="G17" s="15">
        <v>249</v>
      </c>
      <c r="I17" s="18">
        <f>C17*1.1</f>
        <v>358.6</v>
      </c>
      <c r="J17" s="20">
        <v>130</v>
      </c>
      <c r="L17" s="24">
        <f>(J17-I17)/I17</f>
        <v>-0.637479085331846</v>
      </c>
      <c r="N17" s="19">
        <f>E17*1.1</f>
        <v>2.173333333333334</v>
      </c>
      <c r="O17" s="19">
        <v>0.5220883534136547</v>
      </c>
      <c r="Q17" s="24">
        <f>(O17-N17)/N17</f>
        <v>-0.7597752975090547</v>
      </c>
      <c r="S17" s="34" t="s">
        <v>449</v>
      </c>
    </row>
    <row r="18" spans="1:19" ht="12.75">
      <c r="A18" s="50" t="s">
        <v>22</v>
      </c>
      <c r="B18" s="16" t="s">
        <v>23</v>
      </c>
      <c r="E18" s="19" t="s">
        <v>7</v>
      </c>
      <c r="F18" s="20">
        <v>0</v>
      </c>
      <c r="G18" s="15">
        <v>154</v>
      </c>
      <c r="I18" s="18" t="s">
        <v>7</v>
      </c>
      <c r="J18" s="20">
        <v>0</v>
      </c>
      <c r="L18" s="19" t="s">
        <v>7</v>
      </c>
      <c r="M18" s="19"/>
      <c r="N18" s="19" t="s">
        <v>7</v>
      </c>
      <c r="O18" s="19">
        <v>0</v>
      </c>
      <c r="Q18" s="19" t="s">
        <v>7</v>
      </c>
      <c r="R18" s="19"/>
      <c r="S18" s="34" t="s">
        <v>449</v>
      </c>
    </row>
    <row r="19" spans="1:19" ht="12.75">
      <c r="A19" s="16" t="s">
        <v>24</v>
      </c>
      <c r="B19" s="16" t="s">
        <v>445</v>
      </c>
      <c r="C19" s="31">
        <v>125</v>
      </c>
      <c r="D19" s="15">
        <v>424</v>
      </c>
      <c r="E19" s="19">
        <v>0.294811320754717</v>
      </c>
      <c r="F19" s="20">
        <v>110</v>
      </c>
      <c r="G19" s="15">
        <v>220</v>
      </c>
      <c r="I19" s="18">
        <f>C19*1.1</f>
        <v>137.5</v>
      </c>
      <c r="J19" s="20">
        <v>110</v>
      </c>
      <c r="L19" s="24">
        <f>(J19-I19)/I19</f>
        <v>-0.2</v>
      </c>
      <c r="N19" s="19">
        <f>E19*1.1</f>
        <v>0.3242924528301887</v>
      </c>
      <c r="O19" s="19">
        <v>0.5</v>
      </c>
      <c r="Q19" s="24">
        <f>(O19-N19)/N19</f>
        <v>0.5418181818181816</v>
      </c>
      <c r="S19" s="34" t="s">
        <v>448</v>
      </c>
    </row>
    <row r="20" spans="1:19" ht="12.75">
      <c r="A20" s="49" t="s">
        <v>25</v>
      </c>
      <c r="B20" s="16" t="s">
        <v>26</v>
      </c>
      <c r="C20" s="31"/>
      <c r="E20" s="19" t="s">
        <v>7</v>
      </c>
      <c r="F20" s="20">
        <v>130</v>
      </c>
      <c r="G20" s="15">
        <v>527</v>
      </c>
      <c r="I20" s="18" t="s">
        <v>7</v>
      </c>
      <c r="J20" s="20">
        <v>130</v>
      </c>
      <c r="L20" s="19" t="s">
        <v>7</v>
      </c>
      <c r="M20" s="19"/>
      <c r="N20" s="19" t="s">
        <v>7</v>
      </c>
      <c r="O20" s="19">
        <v>0.24667931688804554</v>
      </c>
      <c r="Q20" s="19" t="s">
        <v>7</v>
      </c>
      <c r="R20" s="19"/>
      <c r="S20" s="34" t="s">
        <v>450</v>
      </c>
    </row>
    <row r="21" spans="1:19" ht="12.75">
      <c r="A21" s="16" t="s">
        <v>27</v>
      </c>
      <c r="B21" s="16" t="s">
        <v>446</v>
      </c>
      <c r="C21" s="31">
        <v>123</v>
      </c>
      <c r="D21" s="15">
        <v>440</v>
      </c>
      <c r="E21" s="19">
        <v>0.27954545454545454</v>
      </c>
      <c r="F21" s="20">
        <v>180</v>
      </c>
      <c r="G21" s="15">
        <v>409</v>
      </c>
      <c r="I21" s="18">
        <f aca="true" t="shared" si="4" ref="I21:I26">C21*1.1</f>
        <v>135.3</v>
      </c>
      <c r="J21" s="20">
        <v>180</v>
      </c>
      <c r="L21" s="24">
        <f aca="true" t="shared" si="5" ref="L21:L26">(J21-I21)/I21</f>
        <v>0.3303769401330376</v>
      </c>
      <c r="N21" s="19">
        <f aca="true" t="shared" si="6" ref="N21:N26">E21*1.1</f>
        <v>0.3075</v>
      </c>
      <c r="O21" s="19">
        <v>0.4400977995110024</v>
      </c>
      <c r="Q21" s="24">
        <f aca="true" t="shared" si="7" ref="Q21:Q26">(O21-N21)/N21</f>
        <v>0.43121235613334125</v>
      </c>
      <c r="S21" s="34" t="s">
        <v>452</v>
      </c>
    </row>
    <row r="22" spans="1:19" ht="12.75">
      <c r="A22" s="16" t="s">
        <v>29</v>
      </c>
      <c r="B22" s="16" t="s">
        <v>28</v>
      </c>
      <c r="C22" s="31">
        <v>171</v>
      </c>
      <c r="D22" s="15">
        <v>447</v>
      </c>
      <c r="E22" s="19">
        <v>0.3825503355704698</v>
      </c>
      <c r="F22" s="20">
        <v>264</v>
      </c>
      <c r="G22" s="15">
        <v>396</v>
      </c>
      <c r="I22" s="18">
        <f t="shared" si="4"/>
        <v>188.10000000000002</v>
      </c>
      <c r="J22" s="20">
        <v>264</v>
      </c>
      <c r="L22" s="24">
        <f t="shared" si="5"/>
        <v>0.4035087719298244</v>
      </c>
      <c r="N22" s="19">
        <f t="shared" si="6"/>
        <v>0.4208053691275168</v>
      </c>
      <c r="O22" s="19">
        <v>0.6666666666666666</v>
      </c>
      <c r="Q22" s="24">
        <f t="shared" si="7"/>
        <v>0.5842636895268472</v>
      </c>
      <c r="S22" s="34" t="s">
        <v>28</v>
      </c>
    </row>
    <row r="23" spans="1:19" ht="12.75">
      <c r="A23" s="16" t="s">
        <v>30</v>
      </c>
      <c r="B23" s="16" t="s">
        <v>421</v>
      </c>
      <c r="C23" s="31">
        <v>126</v>
      </c>
      <c r="D23" s="15">
        <v>283</v>
      </c>
      <c r="E23" s="19">
        <v>0.4452296819787986</v>
      </c>
      <c r="F23" s="20">
        <v>185</v>
      </c>
      <c r="G23" s="15">
        <v>326</v>
      </c>
      <c r="I23" s="18">
        <f t="shared" si="4"/>
        <v>138.60000000000002</v>
      </c>
      <c r="J23" s="20">
        <v>185</v>
      </c>
      <c r="L23" s="24">
        <f t="shared" si="5"/>
        <v>0.33477633477633456</v>
      </c>
      <c r="N23" s="19">
        <f t="shared" si="6"/>
        <v>0.48975265017667846</v>
      </c>
      <c r="O23" s="19">
        <v>0.5674846625766872</v>
      </c>
      <c r="Q23" s="24">
        <f t="shared" si="7"/>
        <v>0.15871687957577535</v>
      </c>
      <c r="S23" s="34" t="s">
        <v>451</v>
      </c>
    </row>
    <row r="24" spans="1:19" ht="12.75">
      <c r="A24" s="16" t="s">
        <v>31</v>
      </c>
      <c r="B24" s="16" t="s">
        <v>446</v>
      </c>
      <c r="C24" s="31">
        <v>115</v>
      </c>
      <c r="D24" s="15">
        <v>495</v>
      </c>
      <c r="E24" s="19">
        <v>0.23232323232323232</v>
      </c>
      <c r="F24" s="20">
        <v>172</v>
      </c>
      <c r="G24" s="15">
        <v>842</v>
      </c>
      <c r="I24" s="18">
        <f t="shared" si="4"/>
        <v>126.50000000000001</v>
      </c>
      <c r="J24" s="20">
        <v>172</v>
      </c>
      <c r="L24" s="24">
        <f t="shared" si="5"/>
        <v>0.35968379446640303</v>
      </c>
      <c r="N24" s="19">
        <f t="shared" si="6"/>
        <v>0.2555555555555556</v>
      </c>
      <c r="O24" s="19">
        <v>0.2042755344418052</v>
      </c>
      <c r="Q24" s="24">
        <f t="shared" si="7"/>
        <v>-0.2006609521842406</v>
      </c>
      <c r="S24" s="34" t="s">
        <v>452</v>
      </c>
    </row>
    <row r="25" spans="1:19" ht="12.75">
      <c r="A25" s="16" t="s">
        <v>32</v>
      </c>
      <c r="B25" s="16" t="s">
        <v>421</v>
      </c>
      <c r="C25" s="31">
        <v>237</v>
      </c>
      <c r="D25" s="15">
        <v>422</v>
      </c>
      <c r="E25" s="19">
        <v>0.5616113744075829</v>
      </c>
      <c r="F25" s="20">
        <v>333</v>
      </c>
      <c r="G25" s="15">
        <v>460</v>
      </c>
      <c r="I25" s="18">
        <f t="shared" si="4"/>
        <v>260.70000000000005</v>
      </c>
      <c r="J25" s="20">
        <v>333</v>
      </c>
      <c r="L25" s="24">
        <f t="shared" si="5"/>
        <v>0.2773302646720366</v>
      </c>
      <c r="N25" s="19">
        <f t="shared" si="6"/>
        <v>0.6177725118483413</v>
      </c>
      <c r="O25" s="19">
        <v>0.7239130434782609</v>
      </c>
      <c r="Q25" s="24">
        <f t="shared" si="7"/>
        <v>0.1718116775904338</v>
      </c>
      <c r="S25" s="34" t="s">
        <v>451</v>
      </c>
    </row>
    <row r="26" spans="1:19" ht="12.75">
      <c r="A26" s="16" t="s">
        <v>33</v>
      </c>
      <c r="B26" s="16" t="s">
        <v>446</v>
      </c>
      <c r="C26" s="31">
        <v>198</v>
      </c>
      <c r="D26" s="15">
        <v>458</v>
      </c>
      <c r="E26" s="19">
        <v>0.43231441048034935</v>
      </c>
      <c r="F26" s="20">
        <v>306</v>
      </c>
      <c r="G26" s="15">
        <v>428</v>
      </c>
      <c r="I26" s="18">
        <f t="shared" si="4"/>
        <v>217.8</v>
      </c>
      <c r="J26" s="20">
        <v>306</v>
      </c>
      <c r="L26" s="24">
        <f t="shared" si="5"/>
        <v>0.40495867768595034</v>
      </c>
      <c r="N26" s="19">
        <f t="shared" si="6"/>
        <v>0.4755458515283843</v>
      </c>
      <c r="O26" s="19">
        <v>0.7149532710280374</v>
      </c>
      <c r="Q26" s="24">
        <f t="shared" si="7"/>
        <v>0.5034370896732834</v>
      </c>
      <c r="S26" s="34" t="s">
        <v>452</v>
      </c>
    </row>
    <row r="27" spans="1:19" ht="12.75">
      <c r="A27" s="50" t="s">
        <v>34</v>
      </c>
      <c r="B27" s="16" t="s">
        <v>35</v>
      </c>
      <c r="E27" s="19" t="s">
        <v>7</v>
      </c>
      <c r="F27" s="20">
        <v>0</v>
      </c>
      <c r="G27" s="15">
        <v>52</v>
      </c>
      <c r="I27" s="18" t="s">
        <v>7</v>
      </c>
      <c r="J27" s="20">
        <v>0</v>
      </c>
      <c r="L27" s="19" t="s">
        <v>7</v>
      </c>
      <c r="M27" s="19"/>
      <c r="N27" s="19" t="s">
        <v>7</v>
      </c>
      <c r="O27" s="19">
        <v>0</v>
      </c>
      <c r="Q27" s="19" t="s">
        <v>7</v>
      </c>
      <c r="R27" s="19"/>
      <c r="S27" s="34" t="s">
        <v>450</v>
      </c>
    </row>
    <row r="28" spans="1:19" ht="12.75">
      <c r="A28" s="16" t="s">
        <v>36</v>
      </c>
      <c r="B28" s="16" t="s">
        <v>446</v>
      </c>
      <c r="C28" s="31">
        <v>262</v>
      </c>
      <c r="D28" s="15">
        <v>663</v>
      </c>
      <c r="E28" s="19">
        <v>0.3951734539969834</v>
      </c>
      <c r="F28" s="20">
        <v>499</v>
      </c>
      <c r="G28" s="15">
        <v>818</v>
      </c>
      <c r="I28" s="18">
        <f aca="true" t="shared" si="8" ref="I28:I35">C28*1.1</f>
        <v>288.20000000000005</v>
      </c>
      <c r="J28" s="20">
        <v>499</v>
      </c>
      <c r="L28" s="24">
        <f aca="true" t="shared" si="9" ref="L28:L35">(J28-I28)/I28</f>
        <v>0.7314365024288686</v>
      </c>
      <c r="N28" s="19">
        <f aca="true" t="shared" si="10" ref="N28:N35">E28*1.1</f>
        <v>0.43469079939668176</v>
      </c>
      <c r="O28" s="19">
        <v>0.6100244498777506</v>
      </c>
      <c r="Q28" s="24">
        <f aca="true" t="shared" si="11" ref="Q28:Q35">(O28-N28)/N28</f>
        <v>0.4033525685945477</v>
      </c>
      <c r="S28" s="34" t="s">
        <v>452</v>
      </c>
    </row>
    <row r="29" spans="1:19" ht="12.75">
      <c r="A29" s="16" t="s">
        <v>37</v>
      </c>
      <c r="B29" s="16" t="s">
        <v>38</v>
      </c>
      <c r="C29" s="31">
        <v>62</v>
      </c>
      <c r="D29" s="15">
        <v>394</v>
      </c>
      <c r="E29" s="19">
        <v>0.15736040609137056</v>
      </c>
      <c r="F29" s="20">
        <v>65</v>
      </c>
      <c r="G29" s="15">
        <v>362</v>
      </c>
      <c r="I29" s="18">
        <f t="shared" si="8"/>
        <v>68.2</v>
      </c>
      <c r="J29" s="20">
        <v>65</v>
      </c>
      <c r="L29" s="24">
        <f t="shared" si="9"/>
        <v>-0.04692082111436954</v>
      </c>
      <c r="N29" s="19">
        <f t="shared" si="10"/>
        <v>0.17309644670050764</v>
      </c>
      <c r="O29" s="19">
        <v>0.17955801104972377</v>
      </c>
      <c r="Q29" s="24">
        <f t="shared" si="11"/>
        <v>0.03732927204679114</v>
      </c>
      <c r="S29" s="34" t="s">
        <v>449</v>
      </c>
    </row>
    <row r="30" spans="1:19" ht="12.75">
      <c r="A30" s="16" t="s">
        <v>39</v>
      </c>
      <c r="B30" s="16" t="s">
        <v>446</v>
      </c>
      <c r="C30" s="31">
        <v>341</v>
      </c>
      <c r="D30" s="15">
        <v>349</v>
      </c>
      <c r="E30" s="19">
        <v>0.9770773638968482</v>
      </c>
      <c r="F30" s="20">
        <v>652</v>
      </c>
      <c r="G30" s="15">
        <v>413</v>
      </c>
      <c r="I30" s="18">
        <f t="shared" si="8"/>
        <v>375.1</v>
      </c>
      <c r="J30" s="20">
        <v>652</v>
      </c>
      <c r="L30" s="24">
        <f t="shared" si="9"/>
        <v>0.7382031458277791</v>
      </c>
      <c r="N30" s="19">
        <f t="shared" si="10"/>
        <v>1.0747851002865332</v>
      </c>
      <c r="O30" s="19">
        <v>1.5786924939467313</v>
      </c>
      <c r="Q30" s="24">
        <f t="shared" si="11"/>
        <v>0.4688447890893338</v>
      </c>
      <c r="S30" s="34" t="s">
        <v>452</v>
      </c>
    </row>
    <row r="31" spans="1:19" ht="12.75">
      <c r="A31" s="16" t="s">
        <v>40</v>
      </c>
      <c r="B31" s="16" t="s">
        <v>18</v>
      </c>
      <c r="C31" s="31">
        <v>54</v>
      </c>
      <c r="D31" s="15">
        <v>518</v>
      </c>
      <c r="E31" s="19">
        <v>0.10424710424710425</v>
      </c>
      <c r="F31" s="20">
        <v>208</v>
      </c>
      <c r="G31" s="15">
        <v>388</v>
      </c>
      <c r="I31" s="18">
        <f t="shared" si="8"/>
        <v>59.400000000000006</v>
      </c>
      <c r="J31" s="20">
        <v>208</v>
      </c>
      <c r="L31" s="24">
        <f t="shared" si="9"/>
        <v>2.5016835016835013</v>
      </c>
      <c r="N31" s="19">
        <f t="shared" si="10"/>
        <v>0.11467181467181468</v>
      </c>
      <c r="O31" s="19">
        <v>0.5360824742268041</v>
      </c>
      <c r="Q31" s="24">
        <f t="shared" si="11"/>
        <v>3.6749279738970455</v>
      </c>
      <c r="S31" s="34" t="s">
        <v>18</v>
      </c>
    </row>
    <row r="32" spans="1:19" ht="12.75">
      <c r="A32" s="16" t="s">
        <v>41</v>
      </c>
      <c r="B32" s="16" t="s">
        <v>42</v>
      </c>
      <c r="C32" s="31">
        <v>272</v>
      </c>
      <c r="D32" s="15">
        <v>814</v>
      </c>
      <c r="E32" s="19">
        <v>0.33415233415233414</v>
      </c>
      <c r="F32" s="20">
        <v>400</v>
      </c>
      <c r="G32" s="15">
        <v>939</v>
      </c>
      <c r="I32" s="18">
        <f t="shared" si="8"/>
        <v>299.20000000000005</v>
      </c>
      <c r="J32" s="20">
        <v>400</v>
      </c>
      <c r="L32" s="24">
        <f t="shared" si="9"/>
        <v>0.3368983957219249</v>
      </c>
      <c r="N32" s="19">
        <f t="shared" si="10"/>
        <v>0.3675675675675676</v>
      </c>
      <c r="O32" s="19">
        <v>0.42598509052183176</v>
      </c>
      <c r="Q32" s="24">
        <f t="shared" si="11"/>
        <v>0.15893002568439515</v>
      </c>
      <c r="S32" s="34" t="s">
        <v>450</v>
      </c>
    </row>
    <row r="33" spans="1:19" ht="12.75">
      <c r="A33" s="16" t="s">
        <v>43</v>
      </c>
      <c r="B33" s="16" t="s">
        <v>44</v>
      </c>
      <c r="C33" s="18">
        <v>122</v>
      </c>
      <c r="D33" s="15">
        <v>722</v>
      </c>
      <c r="E33" s="19">
        <v>0.16897506925207756</v>
      </c>
      <c r="F33" s="20">
        <v>120</v>
      </c>
      <c r="G33" s="15">
        <v>443</v>
      </c>
      <c r="I33" s="18">
        <f t="shared" si="8"/>
        <v>134.20000000000002</v>
      </c>
      <c r="J33" s="20">
        <v>120</v>
      </c>
      <c r="L33" s="24">
        <f t="shared" si="9"/>
        <v>-0.10581222056631905</v>
      </c>
      <c r="N33" s="19">
        <f t="shared" si="10"/>
        <v>0.18587257617728534</v>
      </c>
      <c r="O33" s="19">
        <v>0.2708803611738149</v>
      </c>
      <c r="Q33" s="24">
        <f t="shared" si="11"/>
        <v>0.45734441704541245</v>
      </c>
      <c r="S33" s="34" t="s">
        <v>449</v>
      </c>
    </row>
    <row r="34" spans="1:19" ht="12.75">
      <c r="A34" s="16" t="s">
        <v>45</v>
      </c>
      <c r="B34" s="16" t="s">
        <v>421</v>
      </c>
      <c r="C34" s="31">
        <v>120</v>
      </c>
      <c r="D34" s="15">
        <v>1247</v>
      </c>
      <c r="E34" s="19">
        <v>0.09623095429029671</v>
      </c>
      <c r="F34" s="20">
        <v>171</v>
      </c>
      <c r="G34" s="15">
        <v>1048</v>
      </c>
      <c r="I34" s="18">
        <f t="shared" si="8"/>
        <v>132</v>
      </c>
      <c r="J34" s="20">
        <v>171</v>
      </c>
      <c r="L34" s="24">
        <f t="shared" si="9"/>
        <v>0.29545454545454547</v>
      </c>
      <c r="N34" s="19">
        <f t="shared" si="10"/>
        <v>0.1058540497193264</v>
      </c>
      <c r="O34" s="19">
        <v>0.16316793893129772</v>
      </c>
      <c r="Q34" s="24">
        <f t="shared" si="11"/>
        <v>0.5414425746009714</v>
      </c>
      <c r="S34" s="34" t="s">
        <v>451</v>
      </c>
    </row>
    <row r="35" spans="1:19" ht="12.75">
      <c r="A35" s="16" t="s">
        <v>46</v>
      </c>
      <c r="B35" s="16" t="s">
        <v>47</v>
      </c>
      <c r="C35" s="31">
        <v>100</v>
      </c>
      <c r="D35" s="15">
        <v>714</v>
      </c>
      <c r="E35" s="19">
        <v>0.1400560224089636</v>
      </c>
      <c r="F35" s="20">
        <v>115</v>
      </c>
      <c r="G35" s="15">
        <v>517</v>
      </c>
      <c r="I35" s="18">
        <f t="shared" si="8"/>
        <v>110.00000000000001</v>
      </c>
      <c r="J35" s="20">
        <v>115</v>
      </c>
      <c r="L35" s="24">
        <f t="shared" si="9"/>
        <v>0.04545454545454532</v>
      </c>
      <c r="N35" s="19">
        <f t="shared" si="10"/>
        <v>0.15406162464985995</v>
      </c>
      <c r="O35" s="19">
        <v>0.22243713733075435</v>
      </c>
      <c r="Q35" s="24">
        <f t="shared" si="11"/>
        <v>0.44381923685598723</v>
      </c>
      <c r="S35" s="34" t="s">
        <v>450</v>
      </c>
    </row>
    <row r="36" spans="1:19" ht="12.75">
      <c r="A36" s="50" t="s">
        <v>48</v>
      </c>
      <c r="B36" s="16" t="s">
        <v>49</v>
      </c>
      <c r="E36" s="19" t="s">
        <v>7</v>
      </c>
      <c r="F36" s="20">
        <v>0</v>
      </c>
      <c r="G36" s="15">
        <v>312</v>
      </c>
      <c r="I36" s="18" t="s">
        <v>7</v>
      </c>
      <c r="J36" s="20">
        <v>0</v>
      </c>
      <c r="L36" s="19" t="s">
        <v>7</v>
      </c>
      <c r="M36" s="19"/>
      <c r="N36" s="19" t="s">
        <v>7</v>
      </c>
      <c r="O36" s="19">
        <v>0</v>
      </c>
      <c r="Q36" s="19" t="s">
        <v>7</v>
      </c>
      <c r="R36" s="19"/>
      <c r="S36" s="34" t="s">
        <v>449</v>
      </c>
    </row>
    <row r="37" spans="1:19" ht="12.75">
      <c r="A37" s="16" t="s">
        <v>50</v>
      </c>
      <c r="B37" s="16" t="s">
        <v>11</v>
      </c>
      <c r="C37" s="31">
        <v>242</v>
      </c>
      <c r="D37" s="15">
        <v>167</v>
      </c>
      <c r="E37" s="19">
        <v>1.4491017964071857</v>
      </c>
      <c r="F37" s="20">
        <v>339</v>
      </c>
      <c r="G37" s="15">
        <v>513</v>
      </c>
      <c r="I37" s="18">
        <f aca="true" t="shared" si="12" ref="I37:I44">C37*1.1</f>
        <v>266.20000000000005</v>
      </c>
      <c r="J37" s="20">
        <v>339</v>
      </c>
      <c r="L37" s="24">
        <f aca="true" t="shared" si="13" ref="L37:L44">(J37-I37)/I37</f>
        <v>0.2734785875281741</v>
      </c>
      <c r="N37" s="19">
        <f aca="true" t="shared" si="14" ref="N37:N44">E37*1.1</f>
        <v>1.5940119760479043</v>
      </c>
      <c r="O37" s="19">
        <v>0.6608187134502924</v>
      </c>
      <c r="Q37" s="24">
        <f aca="true" t="shared" si="15" ref="Q37:Q44">(O37-N37)/N37</f>
        <v>-0.5854367950931675</v>
      </c>
      <c r="S37" s="34" t="s">
        <v>11</v>
      </c>
    </row>
    <row r="38" spans="1:19" ht="12.75">
      <c r="A38" s="16" t="s">
        <v>51</v>
      </c>
      <c r="B38" s="16" t="s">
        <v>52</v>
      </c>
      <c r="C38" s="31">
        <v>838</v>
      </c>
      <c r="D38" s="15">
        <v>550</v>
      </c>
      <c r="E38" s="19">
        <v>1.5236363636363637</v>
      </c>
      <c r="F38" s="20">
        <v>1055</v>
      </c>
      <c r="G38" s="15">
        <v>454</v>
      </c>
      <c r="I38" s="18">
        <f t="shared" si="12"/>
        <v>921.8000000000001</v>
      </c>
      <c r="J38" s="20">
        <v>1055</v>
      </c>
      <c r="L38" s="24">
        <f t="shared" si="13"/>
        <v>0.14449989151659787</v>
      </c>
      <c r="N38" s="19">
        <f t="shared" si="14"/>
        <v>1.6760000000000002</v>
      </c>
      <c r="O38" s="19">
        <v>2.3237885462555066</v>
      </c>
      <c r="Q38" s="24">
        <f t="shared" si="15"/>
        <v>0.3865086791500635</v>
      </c>
      <c r="S38" s="34" t="s">
        <v>453</v>
      </c>
    </row>
    <row r="39" spans="1:19" ht="12.75">
      <c r="A39" s="16" t="s">
        <v>53</v>
      </c>
      <c r="B39" s="16" t="s">
        <v>54</v>
      </c>
      <c r="C39" s="18">
        <v>100</v>
      </c>
      <c r="D39" s="15">
        <v>457</v>
      </c>
      <c r="E39" s="19">
        <v>0.2188183807439825</v>
      </c>
      <c r="F39" s="20">
        <v>210</v>
      </c>
      <c r="G39" s="15">
        <v>579</v>
      </c>
      <c r="I39" s="18">
        <f t="shared" si="12"/>
        <v>110.00000000000001</v>
      </c>
      <c r="J39" s="20">
        <v>210</v>
      </c>
      <c r="L39" s="24">
        <f t="shared" si="13"/>
        <v>0.9090909090909088</v>
      </c>
      <c r="N39" s="19">
        <f t="shared" si="14"/>
        <v>0.24070021881838077</v>
      </c>
      <c r="O39" s="19">
        <v>0.3626943005181347</v>
      </c>
      <c r="Q39" s="24">
        <f t="shared" si="15"/>
        <v>0.5068299576071595</v>
      </c>
      <c r="S39" s="34" t="s">
        <v>449</v>
      </c>
    </row>
    <row r="40" spans="1:19" ht="12.75">
      <c r="A40" s="16" t="s">
        <v>55</v>
      </c>
      <c r="B40" s="16" t="s">
        <v>28</v>
      </c>
      <c r="C40" s="31">
        <v>443</v>
      </c>
      <c r="D40" s="15">
        <v>567</v>
      </c>
      <c r="E40" s="19">
        <v>0.781305114638448</v>
      </c>
      <c r="F40" s="20">
        <v>878.4</v>
      </c>
      <c r="G40" s="15">
        <v>608</v>
      </c>
      <c r="I40" s="18">
        <f t="shared" si="12"/>
        <v>487.3</v>
      </c>
      <c r="J40" s="20">
        <v>878.4</v>
      </c>
      <c r="L40" s="24">
        <f t="shared" si="13"/>
        <v>0.8025856761748409</v>
      </c>
      <c r="N40" s="19">
        <f t="shared" si="14"/>
        <v>0.8594356261022928</v>
      </c>
      <c r="O40" s="19">
        <v>1.444736842105263</v>
      </c>
      <c r="Q40" s="24">
        <f t="shared" si="15"/>
        <v>0.6810297341959453</v>
      </c>
      <c r="S40" s="34" t="s">
        <v>28</v>
      </c>
    </row>
    <row r="41" spans="1:19" ht="12.75">
      <c r="A41" s="16" t="s">
        <v>56</v>
      </c>
      <c r="B41" s="16" t="s">
        <v>28</v>
      </c>
      <c r="C41" s="31">
        <v>267</v>
      </c>
      <c r="D41" s="15">
        <v>424</v>
      </c>
      <c r="E41" s="19">
        <v>0.6297169811320755</v>
      </c>
      <c r="F41" s="20">
        <v>432</v>
      </c>
      <c r="G41" s="15">
        <v>346</v>
      </c>
      <c r="I41" s="18">
        <f t="shared" si="12"/>
        <v>293.70000000000005</v>
      </c>
      <c r="J41" s="20">
        <v>432</v>
      </c>
      <c r="L41" s="24">
        <f t="shared" si="13"/>
        <v>0.47088866189989764</v>
      </c>
      <c r="N41" s="19">
        <f t="shared" si="14"/>
        <v>0.6926886792452831</v>
      </c>
      <c r="O41" s="19">
        <v>1.2485549132947977</v>
      </c>
      <c r="Q41" s="24">
        <f t="shared" si="15"/>
        <v>0.802476279322418</v>
      </c>
      <c r="S41" s="34" t="s">
        <v>28</v>
      </c>
    </row>
    <row r="42" spans="1:19" ht="12.75">
      <c r="A42" s="16" t="s">
        <v>57</v>
      </c>
      <c r="B42" s="16" t="s">
        <v>42</v>
      </c>
      <c r="C42" s="31">
        <v>168</v>
      </c>
      <c r="D42" s="15">
        <v>566</v>
      </c>
      <c r="E42" s="19">
        <v>0.2968197879858657</v>
      </c>
      <c r="F42" s="20">
        <v>217</v>
      </c>
      <c r="G42" s="15">
        <v>538</v>
      </c>
      <c r="I42" s="18">
        <f t="shared" si="12"/>
        <v>184.8</v>
      </c>
      <c r="J42" s="20">
        <v>217</v>
      </c>
      <c r="L42" s="24">
        <f t="shared" si="13"/>
        <v>0.17424242424242417</v>
      </c>
      <c r="N42" s="19">
        <f t="shared" si="14"/>
        <v>0.3265017667844523</v>
      </c>
      <c r="O42" s="19">
        <v>0.4033457249070632</v>
      </c>
      <c r="Q42" s="24">
        <f t="shared" si="15"/>
        <v>0.23535541286470657</v>
      </c>
      <c r="S42" s="34" t="s">
        <v>450</v>
      </c>
    </row>
    <row r="43" spans="1:19" ht="12.75">
      <c r="A43" s="16" t="s">
        <v>58</v>
      </c>
      <c r="B43" s="16" t="s">
        <v>42</v>
      </c>
      <c r="C43" s="31">
        <v>61</v>
      </c>
      <c r="D43" s="15">
        <v>150</v>
      </c>
      <c r="E43" s="19">
        <v>0.4066666666666667</v>
      </c>
      <c r="F43" s="20">
        <v>80</v>
      </c>
      <c r="G43" s="15">
        <v>127</v>
      </c>
      <c r="I43" s="18">
        <f t="shared" si="12"/>
        <v>67.10000000000001</v>
      </c>
      <c r="J43" s="20">
        <v>80</v>
      </c>
      <c r="L43" s="24">
        <f t="shared" si="13"/>
        <v>0.1922503725782413</v>
      </c>
      <c r="N43" s="19">
        <f t="shared" si="14"/>
        <v>0.44733333333333336</v>
      </c>
      <c r="O43" s="19">
        <v>0.6299212598425197</v>
      </c>
      <c r="Q43" s="24">
        <f t="shared" si="15"/>
        <v>0.40816973139162366</v>
      </c>
      <c r="S43" s="34" t="s">
        <v>450</v>
      </c>
    </row>
    <row r="44" spans="1:19" ht="12.75">
      <c r="A44" s="16" t="s">
        <v>59</v>
      </c>
      <c r="B44" s="16" t="s">
        <v>28</v>
      </c>
      <c r="C44" s="31">
        <v>223</v>
      </c>
      <c r="D44" s="15">
        <v>579</v>
      </c>
      <c r="E44" s="19">
        <v>0.385146804835924</v>
      </c>
      <c r="F44" s="20">
        <v>382.8</v>
      </c>
      <c r="G44" s="15">
        <v>476</v>
      </c>
      <c r="I44" s="18">
        <f t="shared" si="12"/>
        <v>245.3</v>
      </c>
      <c r="J44" s="20">
        <v>382.8</v>
      </c>
      <c r="L44" s="24">
        <f t="shared" si="13"/>
        <v>0.5605381165919282</v>
      </c>
      <c r="N44" s="19">
        <f t="shared" si="14"/>
        <v>0.4236614853195164</v>
      </c>
      <c r="O44" s="19">
        <v>0.8042016806722689</v>
      </c>
      <c r="Q44" s="24">
        <f t="shared" si="15"/>
        <v>0.8982175829973245</v>
      </c>
      <c r="S44" s="34" t="s">
        <v>28</v>
      </c>
    </row>
    <row r="45" spans="1:19" ht="12.75">
      <c r="A45" s="49" t="s">
        <v>61</v>
      </c>
      <c r="B45" s="16" t="s">
        <v>17</v>
      </c>
      <c r="C45" s="31"/>
      <c r="E45" s="19" t="s">
        <v>7</v>
      </c>
      <c r="F45" s="20">
        <v>160</v>
      </c>
      <c r="G45" s="15">
        <v>166</v>
      </c>
      <c r="I45" s="18" t="s">
        <v>7</v>
      </c>
      <c r="J45" s="20">
        <v>160</v>
      </c>
      <c r="L45" s="19" t="s">
        <v>7</v>
      </c>
      <c r="M45" s="19"/>
      <c r="N45" s="19" t="s">
        <v>7</v>
      </c>
      <c r="O45" s="19">
        <v>0.963855421686747</v>
      </c>
      <c r="Q45" s="19" t="s">
        <v>7</v>
      </c>
      <c r="R45" s="19"/>
      <c r="S45" s="34" t="s">
        <v>17</v>
      </c>
    </row>
    <row r="46" spans="1:19" ht="12.75">
      <c r="A46" s="16" t="s">
        <v>62</v>
      </c>
      <c r="B46" s="16" t="s">
        <v>18</v>
      </c>
      <c r="C46" s="31">
        <v>588</v>
      </c>
      <c r="D46" s="15">
        <v>400</v>
      </c>
      <c r="E46" s="19">
        <v>1.47</v>
      </c>
      <c r="F46" s="20">
        <v>654</v>
      </c>
      <c r="G46" s="15">
        <v>475</v>
      </c>
      <c r="I46" s="18">
        <f>C46*1.1</f>
        <v>646.8000000000001</v>
      </c>
      <c r="J46" s="20">
        <v>654</v>
      </c>
      <c r="L46" s="24">
        <f>(J46-I46)/I46</f>
        <v>0.011131725417439597</v>
      </c>
      <c r="N46" s="19">
        <f>E46*1.1</f>
        <v>1.617</v>
      </c>
      <c r="O46" s="19">
        <v>1.3768421052631579</v>
      </c>
      <c r="Q46" s="24">
        <f>(O46-N46)/N46</f>
        <v>-0.1485206522800508</v>
      </c>
      <c r="S46" s="34" t="s">
        <v>18</v>
      </c>
    </row>
    <row r="47" spans="1:19" ht="12.75">
      <c r="A47" s="50" t="s">
        <v>63</v>
      </c>
      <c r="B47" s="16" t="s">
        <v>64</v>
      </c>
      <c r="E47" s="19" t="s">
        <v>7</v>
      </c>
      <c r="F47" s="20">
        <v>0</v>
      </c>
      <c r="G47" s="15">
        <v>360</v>
      </c>
      <c r="I47" s="18" t="s">
        <v>7</v>
      </c>
      <c r="J47" s="20">
        <v>0</v>
      </c>
      <c r="L47" s="19" t="s">
        <v>7</v>
      </c>
      <c r="M47" s="19"/>
      <c r="N47" s="19" t="s">
        <v>7</v>
      </c>
      <c r="O47" s="19">
        <v>0</v>
      </c>
      <c r="Q47" s="19" t="s">
        <v>7</v>
      </c>
      <c r="R47" s="19"/>
      <c r="S47" s="34" t="s">
        <v>449</v>
      </c>
    </row>
    <row r="48" spans="1:19" ht="12.75">
      <c r="A48" s="16" t="s">
        <v>65</v>
      </c>
      <c r="B48" s="16" t="s">
        <v>66</v>
      </c>
      <c r="C48" s="31">
        <v>85</v>
      </c>
      <c r="D48" s="15">
        <v>568</v>
      </c>
      <c r="E48" s="19">
        <v>0.14964788732394366</v>
      </c>
      <c r="F48" s="20">
        <v>100</v>
      </c>
      <c r="G48" s="15">
        <v>789</v>
      </c>
      <c r="I48" s="18">
        <f aca="true" t="shared" si="16" ref="I48:I61">C48*1.1</f>
        <v>93.50000000000001</v>
      </c>
      <c r="J48" s="20">
        <v>100</v>
      </c>
      <c r="L48" s="24">
        <f aca="true" t="shared" si="17" ref="L48:L61">(J48-I48)/I48</f>
        <v>0.06951871657753994</v>
      </c>
      <c r="N48" s="19">
        <f aca="true" t="shared" si="18" ref="N48:N61">E48*1.1</f>
        <v>0.16461267605633803</v>
      </c>
      <c r="O48" s="19">
        <v>0.1267427122940431</v>
      </c>
      <c r="Q48" s="24">
        <f aca="true" t="shared" si="19" ref="Q48:Q61">(O48-N48)/N48</f>
        <v>-0.2300549670265617</v>
      </c>
      <c r="S48" s="34" t="s">
        <v>449</v>
      </c>
    </row>
    <row r="49" spans="1:19" ht="12.75">
      <c r="A49" s="16" t="s">
        <v>67</v>
      </c>
      <c r="B49" s="16" t="s">
        <v>68</v>
      </c>
      <c r="C49" s="31">
        <v>80</v>
      </c>
      <c r="D49" s="15">
        <v>539</v>
      </c>
      <c r="E49" s="19">
        <v>0.14842300556586271</v>
      </c>
      <c r="F49" s="20">
        <v>80</v>
      </c>
      <c r="G49" s="15">
        <v>501</v>
      </c>
      <c r="I49" s="18">
        <f t="shared" si="16"/>
        <v>88</v>
      </c>
      <c r="J49" s="20">
        <v>80</v>
      </c>
      <c r="L49" s="24">
        <f t="shared" si="17"/>
        <v>-0.09090909090909091</v>
      </c>
      <c r="N49" s="19">
        <f t="shared" si="18"/>
        <v>0.163265306122449</v>
      </c>
      <c r="O49" s="19">
        <v>0.1596806387225549</v>
      </c>
      <c r="Q49" s="24">
        <f t="shared" si="19"/>
        <v>-0.02195608782435138</v>
      </c>
      <c r="S49" s="34" t="s">
        <v>449</v>
      </c>
    </row>
    <row r="50" spans="1:19" ht="12.75">
      <c r="A50" s="16" t="s">
        <v>69</v>
      </c>
      <c r="B50" s="16" t="s">
        <v>421</v>
      </c>
      <c r="C50" s="18">
        <v>318</v>
      </c>
      <c r="D50" s="15">
        <v>888</v>
      </c>
      <c r="E50" s="19">
        <v>0.3581081081081081</v>
      </c>
      <c r="F50" s="20">
        <v>527</v>
      </c>
      <c r="G50" s="15">
        <v>994</v>
      </c>
      <c r="I50" s="18">
        <f t="shared" si="16"/>
        <v>349.8</v>
      </c>
      <c r="J50" s="20">
        <v>527</v>
      </c>
      <c r="L50" s="24">
        <f t="shared" si="17"/>
        <v>0.5065751858204688</v>
      </c>
      <c r="N50" s="19">
        <f t="shared" si="18"/>
        <v>0.39391891891891895</v>
      </c>
      <c r="O50" s="19">
        <v>0.5301810865191147</v>
      </c>
      <c r="Q50" s="24">
        <f t="shared" si="19"/>
        <v>0.34591425051164604</v>
      </c>
      <c r="S50" s="34" t="s">
        <v>451</v>
      </c>
    </row>
    <row r="51" spans="1:19" ht="12.75">
      <c r="A51" s="16" t="s">
        <v>70</v>
      </c>
      <c r="B51" s="16" t="s">
        <v>421</v>
      </c>
      <c r="C51" s="31">
        <v>242</v>
      </c>
      <c r="D51" s="15">
        <v>427</v>
      </c>
      <c r="E51" s="19">
        <v>0.5667447306791569</v>
      </c>
      <c r="F51" s="20">
        <v>463</v>
      </c>
      <c r="G51" s="15">
        <v>736</v>
      </c>
      <c r="I51" s="18">
        <f t="shared" si="16"/>
        <v>266.20000000000005</v>
      </c>
      <c r="J51" s="20">
        <v>463</v>
      </c>
      <c r="L51" s="24">
        <f t="shared" si="17"/>
        <v>0.7392937640871522</v>
      </c>
      <c r="N51" s="19">
        <f t="shared" si="18"/>
        <v>0.6234192037470726</v>
      </c>
      <c r="O51" s="19">
        <v>0.6290760869565217</v>
      </c>
      <c r="Q51" s="24">
        <f t="shared" si="19"/>
        <v>0.009073963675562648</v>
      </c>
      <c r="S51" s="34" t="s">
        <v>451</v>
      </c>
    </row>
    <row r="52" spans="1:19" ht="12.75">
      <c r="A52" s="16" t="s">
        <v>71</v>
      </c>
      <c r="B52" s="16" t="s">
        <v>72</v>
      </c>
      <c r="C52" s="31">
        <v>75</v>
      </c>
      <c r="D52" s="15">
        <v>504</v>
      </c>
      <c r="E52" s="19">
        <v>0.1488095238095238</v>
      </c>
      <c r="F52" s="20">
        <v>75</v>
      </c>
      <c r="G52" s="15">
        <v>633</v>
      </c>
      <c r="I52" s="18">
        <f t="shared" si="16"/>
        <v>82.5</v>
      </c>
      <c r="J52" s="20">
        <v>75</v>
      </c>
      <c r="L52" s="24">
        <f t="shared" si="17"/>
        <v>-0.09090909090909091</v>
      </c>
      <c r="N52" s="19">
        <f t="shared" si="18"/>
        <v>0.1636904761904762</v>
      </c>
      <c r="O52" s="19">
        <v>0.11848341232227488</v>
      </c>
      <c r="Q52" s="24">
        <f t="shared" si="19"/>
        <v>-0.2761740629039207</v>
      </c>
      <c r="S52" s="34" t="s">
        <v>449</v>
      </c>
    </row>
    <row r="53" spans="1:19" ht="12.75">
      <c r="A53" s="16" t="s">
        <v>73</v>
      </c>
      <c r="B53" s="16" t="s">
        <v>52</v>
      </c>
      <c r="C53" s="31">
        <v>838</v>
      </c>
      <c r="D53" s="15">
        <v>550</v>
      </c>
      <c r="E53" s="19">
        <v>1.5236363636363637</v>
      </c>
      <c r="F53" s="20">
        <v>1190</v>
      </c>
      <c r="G53" s="15">
        <v>502</v>
      </c>
      <c r="I53" s="18">
        <f t="shared" si="16"/>
        <v>921.8000000000001</v>
      </c>
      <c r="J53" s="20">
        <v>1190</v>
      </c>
      <c r="L53" s="24">
        <f t="shared" si="17"/>
        <v>0.2909524842699066</v>
      </c>
      <c r="N53" s="19">
        <f t="shared" si="18"/>
        <v>1.6760000000000002</v>
      </c>
      <c r="O53" s="19">
        <v>2.3705179282868527</v>
      </c>
      <c r="Q53" s="24">
        <f t="shared" si="19"/>
        <v>0.41439017200886186</v>
      </c>
      <c r="S53" s="34" t="s">
        <v>453</v>
      </c>
    </row>
    <row r="54" spans="1:19" ht="12.75">
      <c r="A54" s="16" t="s">
        <v>74</v>
      </c>
      <c r="B54" s="16" t="s">
        <v>11</v>
      </c>
      <c r="C54" s="31">
        <v>1170</v>
      </c>
      <c r="D54" s="15">
        <v>1990</v>
      </c>
      <c r="E54" s="19">
        <v>0.5879396984924623</v>
      </c>
      <c r="F54" s="20">
        <v>1522</v>
      </c>
      <c r="G54" s="15">
        <v>1271</v>
      </c>
      <c r="I54" s="18">
        <f t="shared" si="16"/>
        <v>1287</v>
      </c>
      <c r="J54" s="20">
        <v>1522</v>
      </c>
      <c r="L54" s="24">
        <f t="shared" si="17"/>
        <v>0.1825951825951826</v>
      </c>
      <c r="N54" s="19">
        <f t="shared" si="18"/>
        <v>0.6467336683417085</v>
      </c>
      <c r="O54" s="19">
        <v>1.1974822974036192</v>
      </c>
      <c r="Q54" s="24">
        <f t="shared" si="19"/>
        <v>0.8515849042993024</v>
      </c>
      <c r="S54" s="34" t="s">
        <v>11</v>
      </c>
    </row>
    <row r="55" spans="1:19" ht="12.75">
      <c r="A55" s="16" t="s">
        <v>75</v>
      </c>
      <c r="B55" s="16" t="s">
        <v>76</v>
      </c>
      <c r="C55" s="18">
        <v>650</v>
      </c>
      <c r="D55" s="15">
        <v>448</v>
      </c>
      <c r="E55" s="19">
        <v>1.4508928571428572</v>
      </c>
      <c r="F55" s="20">
        <v>1011</v>
      </c>
      <c r="G55" s="15">
        <v>445</v>
      </c>
      <c r="I55" s="18">
        <f t="shared" si="16"/>
        <v>715.0000000000001</v>
      </c>
      <c r="J55" s="20">
        <v>1011</v>
      </c>
      <c r="L55" s="24">
        <f t="shared" si="17"/>
        <v>0.41398601398601376</v>
      </c>
      <c r="N55" s="19">
        <f t="shared" si="18"/>
        <v>1.595982142857143</v>
      </c>
      <c r="O55" s="19">
        <v>2.2719101123595506</v>
      </c>
      <c r="Q55" s="24">
        <f t="shared" si="19"/>
        <v>0.4235185039679421</v>
      </c>
      <c r="S55" s="34" t="s">
        <v>453</v>
      </c>
    </row>
    <row r="56" spans="1:19" ht="12.75">
      <c r="A56" s="16" t="s">
        <v>77</v>
      </c>
      <c r="B56" s="16" t="s">
        <v>78</v>
      </c>
      <c r="C56" s="31">
        <v>280</v>
      </c>
      <c r="D56" s="15">
        <v>899</v>
      </c>
      <c r="E56" s="19">
        <v>0.3114571746384872</v>
      </c>
      <c r="F56" s="20">
        <v>475</v>
      </c>
      <c r="G56" s="15">
        <v>1204</v>
      </c>
      <c r="I56" s="18">
        <f t="shared" si="16"/>
        <v>308</v>
      </c>
      <c r="J56" s="20">
        <v>475</v>
      </c>
      <c r="L56" s="24">
        <f t="shared" si="17"/>
        <v>0.5422077922077922</v>
      </c>
      <c r="N56" s="19">
        <f t="shared" si="18"/>
        <v>0.34260289210233597</v>
      </c>
      <c r="O56" s="19">
        <v>0.3945182724252492</v>
      </c>
      <c r="Q56" s="24">
        <f t="shared" si="19"/>
        <v>0.15153223022824341</v>
      </c>
      <c r="S56" s="34" t="s">
        <v>450</v>
      </c>
    </row>
    <row r="57" spans="1:19" ht="12.75">
      <c r="A57" s="16" t="s">
        <v>79</v>
      </c>
      <c r="B57" s="16" t="s">
        <v>421</v>
      </c>
      <c r="C57" s="31">
        <v>178</v>
      </c>
      <c r="D57" s="15">
        <v>1482</v>
      </c>
      <c r="E57" s="19">
        <v>0.12010796221322537</v>
      </c>
      <c r="F57" s="20">
        <v>550</v>
      </c>
      <c r="G57" s="15">
        <v>1920</v>
      </c>
      <c r="I57" s="18">
        <f t="shared" si="16"/>
        <v>195.8</v>
      </c>
      <c r="J57" s="20">
        <v>550</v>
      </c>
      <c r="L57" s="24">
        <f t="shared" si="17"/>
        <v>1.8089887640449436</v>
      </c>
      <c r="N57" s="19">
        <f t="shared" si="18"/>
        <v>0.1321187584345479</v>
      </c>
      <c r="O57" s="19">
        <v>0.2864583333333333</v>
      </c>
      <c r="Q57" s="24">
        <f t="shared" si="19"/>
        <v>1.168188202247191</v>
      </c>
      <c r="S57" s="34" t="s">
        <v>451</v>
      </c>
    </row>
    <row r="58" spans="1:19" ht="12.75">
      <c r="A58" s="16" t="s">
        <v>80</v>
      </c>
      <c r="B58" s="16" t="s">
        <v>421</v>
      </c>
      <c r="C58" s="31">
        <v>134</v>
      </c>
      <c r="D58" s="15">
        <v>333</v>
      </c>
      <c r="E58" s="19">
        <v>0.4024024024024024</v>
      </c>
      <c r="F58" s="20">
        <v>150</v>
      </c>
      <c r="G58" s="15">
        <v>461</v>
      </c>
      <c r="I58" s="18">
        <f t="shared" si="16"/>
        <v>147.4</v>
      </c>
      <c r="J58" s="20">
        <v>150</v>
      </c>
      <c r="L58" s="24">
        <f t="shared" si="17"/>
        <v>0.01763907734056984</v>
      </c>
      <c r="N58" s="19">
        <f t="shared" si="18"/>
        <v>0.44264264264264264</v>
      </c>
      <c r="O58" s="19">
        <v>0.32537960954446854</v>
      </c>
      <c r="Q58" s="24">
        <f t="shared" si="19"/>
        <v>-0.2649158074741654</v>
      </c>
      <c r="S58" s="34" t="s">
        <v>451</v>
      </c>
    </row>
    <row r="59" spans="1:19" ht="12.75">
      <c r="A59" s="16" t="s">
        <v>81</v>
      </c>
      <c r="B59" s="16" t="s">
        <v>446</v>
      </c>
      <c r="C59" s="31">
        <v>122</v>
      </c>
      <c r="D59" s="15">
        <v>240</v>
      </c>
      <c r="E59" s="19">
        <v>0.5083333333333333</v>
      </c>
      <c r="F59" s="20">
        <v>212</v>
      </c>
      <c r="G59" s="15">
        <v>240</v>
      </c>
      <c r="I59" s="18">
        <f t="shared" si="16"/>
        <v>134.20000000000002</v>
      </c>
      <c r="J59" s="20">
        <v>212</v>
      </c>
      <c r="L59" s="24">
        <f t="shared" si="17"/>
        <v>0.5797317436661696</v>
      </c>
      <c r="N59" s="19">
        <f t="shared" si="18"/>
        <v>0.5591666666666667</v>
      </c>
      <c r="O59" s="19">
        <v>0.8833333333333333</v>
      </c>
      <c r="Q59" s="24">
        <f t="shared" si="19"/>
        <v>0.5797317436661698</v>
      </c>
      <c r="S59" s="34" t="s">
        <v>452</v>
      </c>
    </row>
    <row r="60" spans="1:19" ht="12.75">
      <c r="A60" s="16" t="s">
        <v>82</v>
      </c>
      <c r="B60" s="16" t="s">
        <v>83</v>
      </c>
      <c r="C60" s="18">
        <v>44</v>
      </c>
      <c r="D60" s="15">
        <v>250</v>
      </c>
      <c r="E60" s="19">
        <v>0.176</v>
      </c>
      <c r="F60" s="20">
        <v>250</v>
      </c>
      <c r="G60" s="15">
        <v>334</v>
      </c>
      <c r="I60" s="18">
        <f t="shared" si="16"/>
        <v>48.400000000000006</v>
      </c>
      <c r="J60" s="20">
        <v>250</v>
      </c>
      <c r="L60" s="24">
        <f t="shared" si="17"/>
        <v>4.165289256198347</v>
      </c>
      <c r="N60" s="19">
        <f t="shared" si="18"/>
        <v>0.1936</v>
      </c>
      <c r="O60" s="19">
        <v>0.7485029940119761</v>
      </c>
      <c r="Q60" s="24">
        <f t="shared" si="19"/>
        <v>2.866234473202356</v>
      </c>
      <c r="S60" s="34" t="s">
        <v>449</v>
      </c>
    </row>
    <row r="61" spans="1:19" ht="12.75">
      <c r="A61" s="16" t="s">
        <v>84</v>
      </c>
      <c r="B61" s="16" t="s">
        <v>85</v>
      </c>
      <c r="C61" s="31">
        <v>384</v>
      </c>
      <c r="D61" s="15">
        <v>600</v>
      </c>
      <c r="E61" s="19">
        <v>0.64</v>
      </c>
      <c r="F61" s="20">
        <v>587</v>
      </c>
      <c r="G61" s="15">
        <v>631</v>
      </c>
      <c r="I61" s="18">
        <f t="shared" si="16"/>
        <v>422.40000000000003</v>
      </c>
      <c r="J61" s="20">
        <v>587</v>
      </c>
      <c r="L61" s="24">
        <f t="shared" si="17"/>
        <v>0.38967803030303017</v>
      </c>
      <c r="N61" s="19">
        <f t="shared" si="18"/>
        <v>0.7040000000000001</v>
      </c>
      <c r="O61" s="19">
        <v>0.93026941362916</v>
      </c>
      <c r="Q61" s="24">
        <f t="shared" si="19"/>
        <v>0.3214054170868749</v>
      </c>
      <c r="S61" s="34" t="s">
        <v>453</v>
      </c>
    </row>
    <row r="62" spans="1:19" ht="12.75">
      <c r="A62" s="49" t="s">
        <v>86</v>
      </c>
      <c r="B62" s="16" t="s">
        <v>17</v>
      </c>
      <c r="C62" s="31"/>
      <c r="E62" s="19" t="s">
        <v>7</v>
      </c>
      <c r="F62" s="20">
        <v>507</v>
      </c>
      <c r="G62" s="15">
        <v>448</v>
      </c>
      <c r="I62" s="18" t="s">
        <v>7</v>
      </c>
      <c r="J62" s="20">
        <v>507</v>
      </c>
      <c r="L62" s="19" t="s">
        <v>7</v>
      </c>
      <c r="M62" s="19"/>
      <c r="N62" s="19" t="s">
        <v>7</v>
      </c>
      <c r="O62" s="19">
        <v>1.1316964285714286</v>
      </c>
      <c r="Q62" s="19" t="s">
        <v>7</v>
      </c>
      <c r="R62" s="19"/>
      <c r="S62" s="34" t="s">
        <v>17</v>
      </c>
    </row>
    <row r="63" spans="1:19" ht="12.75">
      <c r="A63" s="21" t="s">
        <v>87</v>
      </c>
      <c r="B63" s="16" t="s">
        <v>28</v>
      </c>
      <c r="C63" s="31">
        <v>226</v>
      </c>
      <c r="D63" s="15">
        <v>243</v>
      </c>
      <c r="E63" s="19">
        <v>0.9300411522633745</v>
      </c>
      <c r="F63" s="20">
        <v>466.8</v>
      </c>
      <c r="G63" s="15">
        <v>198</v>
      </c>
      <c r="I63" s="18">
        <f aca="true" t="shared" si="20" ref="I63:I75">C63*1.1</f>
        <v>248.60000000000002</v>
      </c>
      <c r="J63" s="20">
        <v>466.8</v>
      </c>
      <c r="L63" s="24">
        <f aca="true" t="shared" si="21" ref="L63:L75">(J63-I63)/I63</f>
        <v>0.8777152051488334</v>
      </c>
      <c r="N63" s="19">
        <f aca="true" t="shared" si="22" ref="N63:N75">E63*1.1</f>
        <v>1.023045267489712</v>
      </c>
      <c r="O63" s="19">
        <v>2.3575757575757574</v>
      </c>
      <c r="Q63" s="24">
        <f aca="true" t="shared" si="23" ref="Q63:Q75">(O63-N63)/N63</f>
        <v>1.3044686608644773</v>
      </c>
      <c r="S63" s="34" t="s">
        <v>28</v>
      </c>
    </row>
    <row r="64" spans="1:19" ht="12.75">
      <c r="A64" s="16" t="s">
        <v>88</v>
      </c>
      <c r="B64" s="16" t="s">
        <v>89</v>
      </c>
      <c r="C64" s="31">
        <v>128</v>
      </c>
      <c r="D64" s="15">
        <v>889</v>
      </c>
      <c r="E64" s="19">
        <v>0.1439820022497188</v>
      </c>
      <c r="F64" s="20">
        <v>218</v>
      </c>
      <c r="G64" s="15">
        <v>1007</v>
      </c>
      <c r="I64" s="18">
        <f t="shared" si="20"/>
        <v>140.8</v>
      </c>
      <c r="J64" s="20">
        <v>218</v>
      </c>
      <c r="L64" s="24">
        <f t="shared" si="21"/>
        <v>0.5482954545454545</v>
      </c>
      <c r="N64" s="19">
        <f t="shared" si="22"/>
        <v>0.1583802024746907</v>
      </c>
      <c r="O64" s="19">
        <v>0.21648460774577954</v>
      </c>
      <c r="Q64" s="24">
        <f t="shared" si="23"/>
        <v>0.3668665929403265</v>
      </c>
      <c r="S64" s="34" t="s">
        <v>450</v>
      </c>
    </row>
    <row r="65" spans="1:19" ht="12.75">
      <c r="A65" s="16" t="s">
        <v>90</v>
      </c>
      <c r="B65" s="16" t="s">
        <v>85</v>
      </c>
      <c r="C65" s="18">
        <v>284</v>
      </c>
      <c r="D65" s="15">
        <v>385</v>
      </c>
      <c r="E65" s="19">
        <v>0.7376623376623377</v>
      </c>
      <c r="F65" s="20">
        <v>486</v>
      </c>
      <c r="G65" s="15">
        <v>398</v>
      </c>
      <c r="I65" s="18">
        <f t="shared" si="20"/>
        <v>312.40000000000003</v>
      </c>
      <c r="J65" s="20">
        <v>486</v>
      </c>
      <c r="L65" s="24">
        <f t="shared" si="21"/>
        <v>0.555697823303457</v>
      </c>
      <c r="N65" s="19">
        <f t="shared" si="22"/>
        <v>0.8114285714285715</v>
      </c>
      <c r="O65" s="19">
        <v>1.221105527638191</v>
      </c>
      <c r="Q65" s="24">
        <f t="shared" si="23"/>
        <v>0.5048835727935451</v>
      </c>
      <c r="S65" s="34" t="s">
        <v>453</v>
      </c>
    </row>
    <row r="66" spans="1:19" ht="12.75">
      <c r="A66" s="16" t="s">
        <v>91</v>
      </c>
      <c r="B66" s="16" t="s">
        <v>421</v>
      </c>
      <c r="C66" s="31">
        <v>163</v>
      </c>
      <c r="D66" s="15">
        <v>846</v>
      </c>
      <c r="E66" s="19">
        <v>0.19267139479905437</v>
      </c>
      <c r="F66" s="20">
        <v>289</v>
      </c>
      <c r="G66" s="15">
        <v>594</v>
      </c>
      <c r="I66" s="18">
        <f t="shared" si="20"/>
        <v>179.3</v>
      </c>
      <c r="J66" s="20">
        <v>289</v>
      </c>
      <c r="L66" s="24">
        <f t="shared" si="21"/>
        <v>0.6118237590630228</v>
      </c>
      <c r="N66" s="19">
        <f t="shared" si="22"/>
        <v>0.21193853427895984</v>
      </c>
      <c r="O66" s="19">
        <v>0.48653198653198654</v>
      </c>
      <c r="Q66" s="24">
        <f t="shared" si="23"/>
        <v>1.2956277780594565</v>
      </c>
      <c r="S66" s="34" t="s">
        <v>451</v>
      </c>
    </row>
    <row r="67" spans="1:19" ht="12.75">
      <c r="A67" s="16" t="s">
        <v>92</v>
      </c>
      <c r="B67" s="16" t="s">
        <v>42</v>
      </c>
      <c r="C67" s="31">
        <v>206</v>
      </c>
      <c r="D67" s="15">
        <v>684</v>
      </c>
      <c r="E67" s="19">
        <v>0.30116959064327486</v>
      </c>
      <c r="F67" s="20">
        <v>272</v>
      </c>
      <c r="G67" s="15">
        <v>712</v>
      </c>
      <c r="I67" s="18">
        <f t="shared" si="20"/>
        <v>226.60000000000002</v>
      </c>
      <c r="J67" s="20">
        <v>272</v>
      </c>
      <c r="L67" s="24">
        <f t="shared" si="21"/>
        <v>0.20035304501323906</v>
      </c>
      <c r="N67" s="19">
        <f t="shared" si="22"/>
        <v>0.33128654970760235</v>
      </c>
      <c r="O67" s="19">
        <v>0.38202247191011235</v>
      </c>
      <c r="Q67" s="24">
        <f t="shared" si="23"/>
        <v>0.15314814998462858</v>
      </c>
      <c r="S67" s="34" t="s">
        <v>450</v>
      </c>
    </row>
    <row r="68" spans="1:19" ht="12.75">
      <c r="A68" s="16" t="s">
        <v>93</v>
      </c>
      <c r="B68" s="16" t="s">
        <v>421</v>
      </c>
      <c r="C68" s="31">
        <v>301</v>
      </c>
      <c r="D68" s="15">
        <v>1983</v>
      </c>
      <c r="E68" s="19">
        <v>0.15179021684316693</v>
      </c>
      <c r="F68" s="20">
        <v>419</v>
      </c>
      <c r="G68" s="15">
        <v>1856</v>
      </c>
      <c r="I68" s="18">
        <f t="shared" si="20"/>
        <v>331.1</v>
      </c>
      <c r="J68" s="20">
        <v>419</v>
      </c>
      <c r="L68" s="24">
        <f t="shared" si="21"/>
        <v>0.2654787073391724</v>
      </c>
      <c r="N68" s="19">
        <f t="shared" si="22"/>
        <v>0.16696923852748363</v>
      </c>
      <c r="O68" s="19">
        <v>0.2257543103448276</v>
      </c>
      <c r="Q68" s="24">
        <f t="shared" si="23"/>
        <v>0.35207126974869546</v>
      </c>
      <c r="S68" s="34" t="s">
        <v>451</v>
      </c>
    </row>
    <row r="69" spans="1:19" ht="12.75">
      <c r="A69" s="16" t="s">
        <v>94</v>
      </c>
      <c r="B69" s="16" t="s">
        <v>11</v>
      </c>
      <c r="C69" s="31">
        <v>535</v>
      </c>
      <c r="D69" s="15">
        <v>632</v>
      </c>
      <c r="E69" s="19">
        <v>0.8465189873417721</v>
      </c>
      <c r="F69" s="20">
        <v>804</v>
      </c>
      <c r="G69" s="15">
        <v>1195</v>
      </c>
      <c r="I69" s="18">
        <f t="shared" si="20"/>
        <v>588.5</v>
      </c>
      <c r="J69" s="20">
        <v>804</v>
      </c>
      <c r="L69" s="24">
        <f t="shared" si="21"/>
        <v>0.36618521665250636</v>
      </c>
      <c r="N69" s="19">
        <f t="shared" si="22"/>
        <v>0.9311708860759494</v>
      </c>
      <c r="O69" s="19">
        <v>0.6728033472803348</v>
      </c>
      <c r="Q69" s="24">
        <f t="shared" si="23"/>
        <v>-0.2774652243310594</v>
      </c>
      <c r="S69" s="34" t="s">
        <v>11</v>
      </c>
    </row>
    <row r="70" spans="1:19" ht="12.75">
      <c r="A70" s="16" t="s">
        <v>95</v>
      </c>
      <c r="B70" s="16" t="s">
        <v>445</v>
      </c>
      <c r="C70" s="31">
        <v>120</v>
      </c>
      <c r="D70" s="15">
        <v>429</v>
      </c>
      <c r="E70" s="19">
        <v>0.27972027972027974</v>
      </c>
      <c r="F70" s="20">
        <v>232</v>
      </c>
      <c r="G70" s="15">
        <v>410</v>
      </c>
      <c r="I70" s="18">
        <f t="shared" si="20"/>
        <v>132</v>
      </c>
      <c r="J70" s="20">
        <v>232</v>
      </c>
      <c r="L70" s="24">
        <f t="shared" si="21"/>
        <v>0.7575757575757576</v>
      </c>
      <c r="N70" s="19">
        <f t="shared" si="22"/>
        <v>0.30769230769230776</v>
      </c>
      <c r="O70" s="19">
        <v>0.5658536585365853</v>
      </c>
      <c r="Q70" s="24">
        <f t="shared" si="23"/>
        <v>0.8390243902439019</v>
      </c>
      <c r="S70" s="34" t="s">
        <v>448</v>
      </c>
    </row>
    <row r="71" spans="1:19" ht="12.75">
      <c r="A71" s="16" t="s">
        <v>96</v>
      </c>
      <c r="B71" s="16" t="s">
        <v>447</v>
      </c>
      <c r="C71" s="31">
        <v>170</v>
      </c>
      <c r="D71" s="15">
        <v>440</v>
      </c>
      <c r="E71" s="19">
        <v>0.38636363636363635</v>
      </c>
      <c r="F71" s="20">
        <v>364</v>
      </c>
      <c r="G71" s="15">
        <v>613</v>
      </c>
      <c r="I71" s="18">
        <f t="shared" si="20"/>
        <v>187.00000000000003</v>
      </c>
      <c r="J71" s="20">
        <v>364</v>
      </c>
      <c r="L71" s="24">
        <f t="shared" si="21"/>
        <v>0.9465240641711227</v>
      </c>
      <c r="N71" s="19">
        <f t="shared" si="22"/>
        <v>0.42500000000000004</v>
      </c>
      <c r="O71" s="19">
        <v>0.5938009787928222</v>
      </c>
      <c r="Q71" s="24">
        <f t="shared" si="23"/>
        <v>0.3971787736301698</v>
      </c>
      <c r="S71" s="34" t="s">
        <v>454</v>
      </c>
    </row>
    <row r="72" spans="1:19" ht="12.75">
      <c r="A72" s="16" t="s">
        <v>97</v>
      </c>
      <c r="B72" s="16" t="s">
        <v>421</v>
      </c>
      <c r="C72" s="31">
        <v>50</v>
      </c>
      <c r="D72" s="15">
        <v>421</v>
      </c>
      <c r="E72" s="19">
        <v>0.1187648456057007</v>
      </c>
      <c r="F72" s="20">
        <v>160</v>
      </c>
      <c r="G72" s="15">
        <v>490</v>
      </c>
      <c r="I72" s="18">
        <f t="shared" si="20"/>
        <v>55.00000000000001</v>
      </c>
      <c r="J72" s="20">
        <v>160</v>
      </c>
      <c r="L72" s="24">
        <f t="shared" si="21"/>
        <v>1.909090909090909</v>
      </c>
      <c r="N72" s="19">
        <f t="shared" si="22"/>
        <v>0.13064133016627077</v>
      </c>
      <c r="O72" s="19">
        <v>0.32653061224489793</v>
      </c>
      <c r="Q72" s="24">
        <f t="shared" si="23"/>
        <v>1.499443413729128</v>
      </c>
      <c r="S72" s="34" t="s">
        <v>451</v>
      </c>
    </row>
    <row r="73" spans="1:19" ht="12.75">
      <c r="A73" s="16" t="s">
        <v>98</v>
      </c>
      <c r="B73" s="16" t="s">
        <v>11</v>
      </c>
      <c r="C73" s="31">
        <v>253</v>
      </c>
      <c r="D73" s="15">
        <v>380</v>
      </c>
      <c r="E73" s="19">
        <v>0.6657894736842105</v>
      </c>
      <c r="F73" s="20">
        <v>288</v>
      </c>
      <c r="G73" s="15">
        <v>429</v>
      </c>
      <c r="I73" s="18">
        <f t="shared" si="20"/>
        <v>278.3</v>
      </c>
      <c r="J73" s="20">
        <v>288</v>
      </c>
      <c r="L73" s="24">
        <f t="shared" si="21"/>
        <v>0.034854473589651415</v>
      </c>
      <c r="N73" s="19">
        <f t="shared" si="22"/>
        <v>0.7323684210526316</v>
      </c>
      <c r="O73" s="19">
        <v>0.6713286713286714</v>
      </c>
      <c r="Q73" s="24">
        <f t="shared" si="23"/>
        <v>-0.0833456877294462</v>
      </c>
      <c r="S73" s="34" t="s">
        <v>11</v>
      </c>
    </row>
    <row r="74" spans="1:19" ht="12.75">
      <c r="A74" s="16" t="s">
        <v>99</v>
      </c>
      <c r="B74" s="16" t="s">
        <v>17</v>
      </c>
      <c r="C74" s="31">
        <v>899</v>
      </c>
      <c r="D74" s="15">
        <v>1493</v>
      </c>
      <c r="E74" s="19">
        <v>0.6021433355659745</v>
      </c>
      <c r="F74" s="20">
        <v>1060</v>
      </c>
      <c r="G74" s="15">
        <v>951</v>
      </c>
      <c r="I74" s="18">
        <f t="shared" si="20"/>
        <v>988.9000000000001</v>
      </c>
      <c r="J74" s="20">
        <v>1060</v>
      </c>
      <c r="L74" s="24">
        <f t="shared" si="21"/>
        <v>0.0718980685610273</v>
      </c>
      <c r="N74" s="19">
        <f t="shared" si="22"/>
        <v>0.6623576691225721</v>
      </c>
      <c r="O74" s="19">
        <v>1.1146161934805467</v>
      </c>
      <c r="Q74" s="24">
        <f t="shared" si="23"/>
        <v>0.6828010687293519</v>
      </c>
      <c r="S74" s="34" t="s">
        <v>17</v>
      </c>
    </row>
    <row r="75" spans="1:19" ht="12.75">
      <c r="A75" s="16" t="s">
        <v>100</v>
      </c>
      <c r="B75" s="16" t="s">
        <v>421</v>
      </c>
      <c r="C75" s="31">
        <v>122</v>
      </c>
      <c r="D75" s="15">
        <v>565</v>
      </c>
      <c r="E75" s="19">
        <v>0.215929203539823</v>
      </c>
      <c r="F75" s="20">
        <v>246</v>
      </c>
      <c r="G75" s="15">
        <v>718</v>
      </c>
      <c r="I75" s="18">
        <f t="shared" si="20"/>
        <v>134.20000000000002</v>
      </c>
      <c r="J75" s="20">
        <v>246</v>
      </c>
      <c r="L75" s="24">
        <f t="shared" si="21"/>
        <v>0.833084947839046</v>
      </c>
      <c r="N75" s="19">
        <f t="shared" si="22"/>
        <v>0.23752212389380534</v>
      </c>
      <c r="O75" s="19">
        <v>0.3426183844011142</v>
      </c>
      <c r="Q75" s="24">
        <f t="shared" si="23"/>
        <v>0.4424693531045417</v>
      </c>
      <c r="S75" s="34" t="s">
        <v>451</v>
      </c>
    </row>
    <row r="76" spans="1:19" ht="12.75">
      <c r="A76" s="49" t="s">
        <v>101</v>
      </c>
      <c r="B76" s="16" t="s">
        <v>11</v>
      </c>
      <c r="C76" s="31"/>
      <c r="E76" s="19" t="s">
        <v>7</v>
      </c>
      <c r="F76" s="20">
        <v>369</v>
      </c>
      <c r="G76" s="15">
        <v>428</v>
      </c>
      <c r="I76" s="18" t="s">
        <v>7</v>
      </c>
      <c r="J76" s="20">
        <v>369</v>
      </c>
      <c r="L76" s="19" t="s">
        <v>7</v>
      </c>
      <c r="M76" s="19"/>
      <c r="N76" s="19" t="s">
        <v>7</v>
      </c>
      <c r="O76" s="19">
        <v>0.8621495327102804</v>
      </c>
      <c r="Q76" s="19" t="s">
        <v>7</v>
      </c>
      <c r="R76" s="19"/>
      <c r="S76" s="34" t="s">
        <v>11</v>
      </c>
    </row>
    <row r="77" spans="1:19" ht="12.75">
      <c r="A77" s="16" t="s">
        <v>102</v>
      </c>
      <c r="B77" s="16" t="s">
        <v>78</v>
      </c>
      <c r="C77" s="31">
        <v>95</v>
      </c>
      <c r="D77" s="15">
        <v>373</v>
      </c>
      <c r="E77" s="19">
        <v>0.2546916890080429</v>
      </c>
      <c r="F77" s="20">
        <v>136</v>
      </c>
      <c r="G77" s="15">
        <v>387</v>
      </c>
      <c r="I77" s="18">
        <f>C77*1.1</f>
        <v>104.50000000000001</v>
      </c>
      <c r="J77" s="20">
        <v>136</v>
      </c>
      <c r="L77" s="24">
        <f>(J77-I77)/I77</f>
        <v>0.3014354066985644</v>
      </c>
      <c r="N77" s="19">
        <f>E77*1.1</f>
        <v>0.2801608579088472</v>
      </c>
      <c r="O77" s="19">
        <v>0.35142118863049093</v>
      </c>
      <c r="Q77" s="24">
        <f>(O77-N77)/N77</f>
        <v>0.25435505606864217</v>
      </c>
      <c r="S77" s="34" t="s">
        <v>450</v>
      </c>
    </row>
    <row r="78" spans="1:19" ht="12.75">
      <c r="A78" s="16" t="s">
        <v>103</v>
      </c>
      <c r="B78" s="16" t="s">
        <v>447</v>
      </c>
      <c r="C78" s="31">
        <v>315</v>
      </c>
      <c r="D78" s="15">
        <v>340</v>
      </c>
      <c r="E78" s="19">
        <v>0.9264705882352942</v>
      </c>
      <c r="F78" s="20">
        <v>558</v>
      </c>
      <c r="G78" s="15">
        <v>341</v>
      </c>
      <c r="I78" s="18">
        <f>C78*1.1</f>
        <v>346.5</v>
      </c>
      <c r="J78" s="20">
        <v>558</v>
      </c>
      <c r="L78" s="24">
        <f>(J78-I78)/I78</f>
        <v>0.6103896103896104</v>
      </c>
      <c r="N78" s="19">
        <f>E78*1.1</f>
        <v>1.0191176470588237</v>
      </c>
      <c r="O78" s="19">
        <v>1.6363636363636365</v>
      </c>
      <c r="Q78" s="24">
        <f>(O78-N78)/N78</f>
        <v>0.6056670602125146</v>
      </c>
      <c r="S78" s="34" t="s">
        <v>454</v>
      </c>
    </row>
    <row r="79" spans="1:19" ht="12.75">
      <c r="A79" s="50" t="s">
        <v>104</v>
      </c>
      <c r="B79" s="16" t="s">
        <v>104</v>
      </c>
      <c r="E79" s="19" t="s">
        <v>7</v>
      </c>
      <c r="F79" s="20">
        <v>0</v>
      </c>
      <c r="G79" s="15">
        <v>1328</v>
      </c>
      <c r="I79" s="18" t="s">
        <v>7</v>
      </c>
      <c r="J79" s="20">
        <v>0</v>
      </c>
      <c r="L79" s="19" t="s">
        <v>7</v>
      </c>
      <c r="M79" s="19"/>
      <c r="N79" s="19" t="s">
        <v>7</v>
      </c>
      <c r="O79" s="19">
        <v>0</v>
      </c>
      <c r="Q79" s="19" t="s">
        <v>7</v>
      </c>
      <c r="R79" s="19"/>
      <c r="S79" s="34" t="s">
        <v>453</v>
      </c>
    </row>
    <row r="80" spans="1:19" ht="12.75">
      <c r="A80" s="16" t="s">
        <v>105</v>
      </c>
      <c r="B80" s="16" t="s">
        <v>11</v>
      </c>
      <c r="C80" s="31">
        <v>1492</v>
      </c>
      <c r="D80" s="15">
        <v>1540</v>
      </c>
      <c r="E80" s="19">
        <v>0.9688311688311688</v>
      </c>
      <c r="F80" s="20">
        <v>1941</v>
      </c>
      <c r="G80" s="15">
        <v>852</v>
      </c>
      <c r="I80" s="18">
        <f aca="true" t="shared" si="24" ref="I80:I86">C80*1.1</f>
        <v>1641.2</v>
      </c>
      <c r="J80" s="20">
        <v>1941</v>
      </c>
      <c r="L80" s="24">
        <f aca="true" t="shared" si="25" ref="L80:L86">(J80-I80)/I80</f>
        <v>0.1826712161832805</v>
      </c>
      <c r="N80" s="19">
        <f aca="true" t="shared" si="26" ref="N80:N86">E80*1.1</f>
        <v>1.0657142857142858</v>
      </c>
      <c r="O80" s="19">
        <v>2.278169014084507</v>
      </c>
      <c r="Q80" s="24">
        <f aca="true" t="shared" si="27" ref="Q80:Q86">(O80-N80)/N80</f>
        <v>1.1376921043688402</v>
      </c>
      <c r="S80" s="34" t="s">
        <v>11</v>
      </c>
    </row>
    <row r="81" spans="1:19" ht="12.75">
      <c r="A81" s="16" t="s">
        <v>106</v>
      </c>
      <c r="B81" s="16" t="s">
        <v>11</v>
      </c>
      <c r="C81" s="31">
        <v>448</v>
      </c>
      <c r="D81" s="15">
        <v>471</v>
      </c>
      <c r="E81" s="19">
        <v>0.9511677282377919</v>
      </c>
      <c r="F81" s="20">
        <v>710</v>
      </c>
      <c r="G81" s="15">
        <v>654</v>
      </c>
      <c r="I81" s="18">
        <f t="shared" si="24"/>
        <v>492.80000000000007</v>
      </c>
      <c r="J81" s="20">
        <v>710</v>
      </c>
      <c r="L81" s="24">
        <f t="shared" si="25"/>
        <v>0.44074675324675305</v>
      </c>
      <c r="N81" s="19">
        <f t="shared" si="26"/>
        <v>1.0462845010615711</v>
      </c>
      <c r="O81" s="19">
        <v>1.0856269113149848</v>
      </c>
      <c r="Q81" s="24">
        <f t="shared" si="27"/>
        <v>0.03760201954009302</v>
      </c>
      <c r="S81" s="34" t="s">
        <v>11</v>
      </c>
    </row>
    <row r="82" spans="1:19" ht="12.75">
      <c r="A82" s="16" t="s">
        <v>107</v>
      </c>
      <c r="B82" s="16" t="s">
        <v>17</v>
      </c>
      <c r="C82" s="31">
        <v>118</v>
      </c>
      <c r="D82" s="15">
        <v>310</v>
      </c>
      <c r="E82" s="19">
        <v>0.38064516129032255</v>
      </c>
      <c r="F82" s="20">
        <v>170</v>
      </c>
      <c r="G82" s="15">
        <v>267</v>
      </c>
      <c r="I82" s="18">
        <f t="shared" si="24"/>
        <v>129.8</v>
      </c>
      <c r="J82" s="20">
        <v>170</v>
      </c>
      <c r="L82" s="24">
        <f t="shared" si="25"/>
        <v>0.30970724191063165</v>
      </c>
      <c r="N82" s="19">
        <f t="shared" si="26"/>
        <v>0.41870967741935483</v>
      </c>
      <c r="O82" s="19">
        <v>0.6367041198501873</v>
      </c>
      <c r="Q82" s="24">
        <f t="shared" si="27"/>
        <v>0.5206338763756398</v>
      </c>
      <c r="S82" s="34" t="s">
        <v>17</v>
      </c>
    </row>
    <row r="83" spans="1:19" ht="12.75">
      <c r="A83" s="16" t="s">
        <v>108</v>
      </c>
      <c r="B83" s="16" t="s">
        <v>18</v>
      </c>
      <c r="C83" s="31">
        <v>499</v>
      </c>
      <c r="D83" s="15">
        <v>380</v>
      </c>
      <c r="E83" s="19">
        <v>1.313157894736842</v>
      </c>
      <c r="F83" s="20">
        <v>816</v>
      </c>
      <c r="G83" s="15">
        <v>554</v>
      </c>
      <c r="I83" s="18">
        <f t="shared" si="24"/>
        <v>548.9000000000001</v>
      </c>
      <c r="J83" s="20">
        <v>816</v>
      </c>
      <c r="L83" s="24">
        <f t="shared" si="25"/>
        <v>0.4866095828019673</v>
      </c>
      <c r="N83" s="19">
        <f t="shared" si="26"/>
        <v>1.4444736842105264</v>
      </c>
      <c r="O83" s="19">
        <v>1.4729241877256318</v>
      </c>
      <c r="Q83" s="24">
        <f t="shared" si="27"/>
        <v>0.01969610372698138</v>
      </c>
      <c r="S83" s="34" t="s">
        <v>18</v>
      </c>
    </row>
    <row r="84" spans="1:19" ht="12.75">
      <c r="A84" s="16" t="s">
        <v>109</v>
      </c>
      <c r="B84" s="16" t="s">
        <v>421</v>
      </c>
      <c r="C84" s="31">
        <v>329</v>
      </c>
      <c r="D84" s="15">
        <v>805</v>
      </c>
      <c r="E84" s="19">
        <v>0.40869565217391307</v>
      </c>
      <c r="F84" s="20">
        <v>411</v>
      </c>
      <c r="G84" s="15">
        <v>751</v>
      </c>
      <c r="I84" s="18">
        <f t="shared" si="24"/>
        <v>361.90000000000003</v>
      </c>
      <c r="J84" s="20">
        <v>411</v>
      </c>
      <c r="L84" s="24">
        <f t="shared" si="25"/>
        <v>0.13567283780049727</v>
      </c>
      <c r="N84" s="19">
        <f t="shared" si="26"/>
        <v>0.4495652173913044</v>
      </c>
      <c r="O84" s="19">
        <v>0.5472703062583223</v>
      </c>
      <c r="Q84" s="24">
        <f t="shared" si="27"/>
        <v>0.21733240270226417</v>
      </c>
      <c r="S84" s="34" t="s">
        <v>451</v>
      </c>
    </row>
    <row r="85" spans="1:19" ht="12.75">
      <c r="A85" s="16" t="s">
        <v>110</v>
      </c>
      <c r="B85" s="16" t="s">
        <v>18</v>
      </c>
      <c r="C85" s="31">
        <v>224</v>
      </c>
      <c r="D85" s="15">
        <v>640</v>
      </c>
      <c r="E85" s="19">
        <v>0.35</v>
      </c>
      <c r="F85" s="20">
        <v>355</v>
      </c>
      <c r="G85" s="15">
        <v>644</v>
      </c>
      <c r="I85" s="18">
        <f t="shared" si="24"/>
        <v>246.40000000000003</v>
      </c>
      <c r="J85" s="20">
        <v>355</v>
      </c>
      <c r="L85" s="24">
        <f t="shared" si="25"/>
        <v>0.44074675324675305</v>
      </c>
      <c r="N85" s="19">
        <f t="shared" si="26"/>
        <v>0.385</v>
      </c>
      <c r="O85" s="19">
        <v>0.5512422360248447</v>
      </c>
      <c r="Q85" s="24">
        <f t="shared" si="27"/>
        <v>0.4317980156489472</v>
      </c>
      <c r="S85" s="34" t="s">
        <v>18</v>
      </c>
    </row>
    <row r="86" spans="1:19" ht="12.75">
      <c r="A86" s="16" t="s">
        <v>111</v>
      </c>
      <c r="B86" s="16" t="s">
        <v>18</v>
      </c>
      <c r="C86" s="31">
        <v>519</v>
      </c>
      <c r="D86" s="15">
        <v>350</v>
      </c>
      <c r="E86" s="19">
        <v>1.4828571428571429</v>
      </c>
      <c r="F86" s="20">
        <v>737</v>
      </c>
      <c r="G86" s="15">
        <v>318</v>
      </c>
      <c r="I86" s="18">
        <f t="shared" si="24"/>
        <v>570.9000000000001</v>
      </c>
      <c r="J86" s="20">
        <v>737</v>
      </c>
      <c r="L86" s="24">
        <f t="shared" si="25"/>
        <v>0.29094412331406533</v>
      </c>
      <c r="N86" s="19">
        <f t="shared" si="26"/>
        <v>1.6311428571428572</v>
      </c>
      <c r="O86" s="19">
        <v>2.3176100628930816</v>
      </c>
      <c r="Q86" s="24">
        <f t="shared" si="27"/>
        <v>0.4208504501884367</v>
      </c>
      <c r="S86" s="34" t="s">
        <v>18</v>
      </c>
    </row>
    <row r="87" spans="1:19" ht="12.75">
      <c r="A87" s="50" t="s">
        <v>112</v>
      </c>
      <c r="B87" s="16" t="s">
        <v>113</v>
      </c>
      <c r="E87" s="19" t="s">
        <v>7</v>
      </c>
      <c r="F87" s="20">
        <v>0</v>
      </c>
      <c r="G87" s="15">
        <v>22</v>
      </c>
      <c r="I87" s="18" t="s">
        <v>7</v>
      </c>
      <c r="J87" s="20">
        <v>0</v>
      </c>
      <c r="L87" s="19" t="s">
        <v>7</v>
      </c>
      <c r="M87" s="19"/>
      <c r="N87" s="19" t="s">
        <v>7</v>
      </c>
      <c r="O87" s="19">
        <v>0</v>
      </c>
      <c r="Q87" s="19" t="s">
        <v>7</v>
      </c>
      <c r="R87" s="19"/>
      <c r="S87" s="34" t="s">
        <v>453</v>
      </c>
    </row>
    <row r="88" spans="1:19" ht="12.75">
      <c r="A88" s="16" t="s">
        <v>114</v>
      </c>
      <c r="B88" s="16" t="s">
        <v>52</v>
      </c>
      <c r="C88" s="31">
        <v>838</v>
      </c>
      <c r="D88" s="15">
        <v>550</v>
      </c>
      <c r="E88" s="19">
        <v>1.5236363636363637</v>
      </c>
      <c r="F88" s="20">
        <v>1150</v>
      </c>
      <c r="G88" s="15">
        <v>475</v>
      </c>
      <c r="I88" s="18">
        <f aca="true" t="shared" si="28" ref="I88:I93">C88*1.1</f>
        <v>921.8000000000001</v>
      </c>
      <c r="J88" s="20">
        <v>1150</v>
      </c>
      <c r="L88" s="24">
        <f aca="true" t="shared" si="29" ref="L88:L93">(J88-I88)/I88</f>
        <v>0.24755912345411143</v>
      </c>
      <c r="N88" s="19">
        <f aca="true" t="shared" si="30" ref="N88:N93">E88*1.1</f>
        <v>1.6760000000000002</v>
      </c>
      <c r="O88" s="19">
        <v>2.4210526315789473</v>
      </c>
      <c r="Q88" s="24">
        <f aca="true" t="shared" si="31" ref="Q88:Q93">(O88-N88)/N88</f>
        <v>0.44454214294686584</v>
      </c>
      <c r="S88" s="34" t="s">
        <v>453</v>
      </c>
    </row>
    <row r="89" spans="1:19" ht="12.75">
      <c r="A89" s="16" t="s">
        <v>115</v>
      </c>
      <c r="B89" s="16" t="s">
        <v>28</v>
      </c>
      <c r="C89" s="31">
        <v>267</v>
      </c>
      <c r="D89" s="15">
        <v>374</v>
      </c>
      <c r="E89" s="19">
        <v>0.713903743315508</v>
      </c>
      <c r="F89" s="20">
        <v>454.8</v>
      </c>
      <c r="G89" s="15">
        <v>406</v>
      </c>
      <c r="I89" s="18">
        <f t="shared" si="28"/>
        <v>293.70000000000005</v>
      </c>
      <c r="J89" s="20">
        <v>454.8</v>
      </c>
      <c r="L89" s="24">
        <f t="shared" si="29"/>
        <v>0.5485188968335034</v>
      </c>
      <c r="N89" s="19">
        <f t="shared" si="30"/>
        <v>0.7852941176470588</v>
      </c>
      <c r="O89" s="19">
        <v>1.1201970443349754</v>
      </c>
      <c r="Q89" s="24">
        <f t="shared" si="31"/>
        <v>0.4264681463441634</v>
      </c>
      <c r="S89" s="34" t="s">
        <v>28</v>
      </c>
    </row>
    <row r="90" spans="1:19" ht="12.75">
      <c r="A90" s="16" t="s">
        <v>116</v>
      </c>
      <c r="B90" s="16" t="s">
        <v>17</v>
      </c>
      <c r="C90" s="31">
        <v>464</v>
      </c>
      <c r="D90" s="15">
        <v>719</v>
      </c>
      <c r="E90" s="19">
        <v>0.6453407510431154</v>
      </c>
      <c r="F90" s="20">
        <v>696</v>
      </c>
      <c r="G90" s="15">
        <v>865</v>
      </c>
      <c r="I90" s="18">
        <f t="shared" si="28"/>
        <v>510.40000000000003</v>
      </c>
      <c r="J90" s="20">
        <v>696</v>
      </c>
      <c r="L90" s="24">
        <f t="shared" si="29"/>
        <v>0.36363636363636354</v>
      </c>
      <c r="N90" s="19">
        <f t="shared" si="30"/>
        <v>0.709874826147427</v>
      </c>
      <c r="O90" s="19">
        <v>0.8046242774566474</v>
      </c>
      <c r="Q90" s="24">
        <f t="shared" si="31"/>
        <v>0.13347346295323173</v>
      </c>
      <c r="S90" s="34" t="s">
        <v>17</v>
      </c>
    </row>
    <row r="91" spans="1:19" ht="12.75">
      <c r="A91" s="16" t="s">
        <v>117</v>
      </c>
      <c r="B91" s="16" t="s">
        <v>11</v>
      </c>
      <c r="C91" s="31">
        <v>565</v>
      </c>
      <c r="D91" s="15">
        <v>495</v>
      </c>
      <c r="E91" s="19">
        <v>1.1414141414141414</v>
      </c>
      <c r="F91" s="20">
        <v>892</v>
      </c>
      <c r="G91" s="15">
        <v>769</v>
      </c>
      <c r="I91" s="18">
        <f t="shared" si="28"/>
        <v>621.5</v>
      </c>
      <c r="J91" s="20">
        <v>892</v>
      </c>
      <c r="L91" s="24">
        <f t="shared" si="29"/>
        <v>0.4352373290426388</v>
      </c>
      <c r="N91" s="19">
        <f t="shared" si="30"/>
        <v>1.2555555555555558</v>
      </c>
      <c r="O91" s="19">
        <v>1.1599479843953187</v>
      </c>
      <c r="Q91" s="24">
        <f t="shared" si="31"/>
        <v>-0.07614762304797644</v>
      </c>
      <c r="S91" s="34" t="s">
        <v>11</v>
      </c>
    </row>
    <row r="92" spans="1:19" ht="12.75">
      <c r="A92" s="16" t="s">
        <v>118</v>
      </c>
      <c r="B92" s="16" t="s">
        <v>78</v>
      </c>
      <c r="C92" s="31">
        <v>90</v>
      </c>
      <c r="D92" s="15">
        <v>602</v>
      </c>
      <c r="E92" s="19">
        <v>0.14950166112956811</v>
      </c>
      <c r="F92" s="20">
        <v>246</v>
      </c>
      <c r="G92" s="15">
        <v>677</v>
      </c>
      <c r="I92" s="18">
        <f t="shared" si="28"/>
        <v>99.00000000000001</v>
      </c>
      <c r="J92" s="20">
        <v>246</v>
      </c>
      <c r="L92" s="24">
        <f t="shared" si="29"/>
        <v>1.4848484848484846</v>
      </c>
      <c r="N92" s="19">
        <f t="shared" si="30"/>
        <v>0.16445182724252494</v>
      </c>
      <c r="O92" s="19">
        <v>0.36336779911373707</v>
      </c>
      <c r="Q92" s="24">
        <f t="shared" si="31"/>
        <v>1.2095698491562594</v>
      </c>
      <c r="S92" s="34" t="s">
        <v>450</v>
      </c>
    </row>
    <row r="93" spans="1:19" ht="12.75">
      <c r="A93" s="16" t="s">
        <v>119</v>
      </c>
      <c r="B93" s="16" t="s">
        <v>28</v>
      </c>
      <c r="C93" s="31">
        <v>717</v>
      </c>
      <c r="D93" s="15">
        <v>1061</v>
      </c>
      <c r="E93" s="19">
        <v>0.6757775683317625</v>
      </c>
      <c r="F93" s="20">
        <v>1329.6</v>
      </c>
      <c r="G93" s="15">
        <v>1621</v>
      </c>
      <c r="I93" s="18">
        <f t="shared" si="28"/>
        <v>788.7</v>
      </c>
      <c r="J93" s="20">
        <v>1329.6</v>
      </c>
      <c r="L93" s="24">
        <f t="shared" si="29"/>
        <v>0.6858120958539367</v>
      </c>
      <c r="N93" s="19">
        <f t="shared" si="30"/>
        <v>0.7433553251649389</v>
      </c>
      <c r="O93" s="19">
        <v>0.8202344231955583</v>
      </c>
      <c r="Q93" s="24">
        <f t="shared" si="31"/>
        <v>0.10342173578101585</v>
      </c>
      <c r="S93" s="34" t="s">
        <v>28</v>
      </c>
    </row>
    <row r="94" spans="1:19" ht="12.75">
      <c r="A94" s="49" t="s">
        <v>435</v>
      </c>
      <c r="B94" s="16" t="s">
        <v>17</v>
      </c>
      <c r="C94" s="31"/>
      <c r="E94" s="19" t="s">
        <v>7</v>
      </c>
      <c r="F94" s="20">
        <v>233</v>
      </c>
      <c r="G94" s="15">
        <v>0</v>
      </c>
      <c r="I94" s="18" t="s">
        <v>7</v>
      </c>
      <c r="J94" s="20">
        <v>233</v>
      </c>
      <c r="L94" s="19" t="s">
        <v>7</v>
      </c>
      <c r="M94" s="19"/>
      <c r="N94" s="19" t="s">
        <v>7</v>
      </c>
      <c r="O94" s="19" t="s">
        <v>7</v>
      </c>
      <c r="Q94" s="19" t="s">
        <v>7</v>
      </c>
      <c r="R94" s="19"/>
      <c r="S94" s="34" t="s">
        <v>17</v>
      </c>
    </row>
    <row r="95" spans="1:19" ht="12.75">
      <c r="A95" s="16" t="s">
        <v>120</v>
      </c>
      <c r="B95" s="16" t="s">
        <v>121</v>
      </c>
      <c r="C95" s="18">
        <v>395</v>
      </c>
      <c r="D95" s="15">
        <v>629</v>
      </c>
      <c r="E95" s="19">
        <v>0.6279809220985691</v>
      </c>
      <c r="F95" s="20">
        <v>468</v>
      </c>
      <c r="G95" s="15">
        <v>641</v>
      </c>
      <c r="I95" s="18">
        <f>C95*1.1</f>
        <v>434.50000000000006</v>
      </c>
      <c r="J95" s="20">
        <v>468</v>
      </c>
      <c r="L95" s="24">
        <f>(J95-I95)/I95</f>
        <v>0.07710011507479848</v>
      </c>
      <c r="N95" s="19">
        <f>E95*1.1</f>
        <v>0.6907790143084261</v>
      </c>
      <c r="O95" s="19">
        <v>0.7301092043681747</v>
      </c>
      <c r="Q95" s="24">
        <f>(O95-N95)/N95</f>
        <v>0.056935994355769515</v>
      </c>
      <c r="S95" s="34" t="s">
        <v>453</v>
      </c>
    </row>
    <row r="96" spans="1:19" ht="12.75">
      <c r="A96" s="16" t="s">
        <v>122</v>
      </c>
      <c r="B96" s="16" t="s">
        <v>11</v>
      </c>
      <c r="C96" s="31">
        <v>1154</v>
      </c>
      <c r="D96" s="15">
        <v>1823</v>
      </c>
      <c r="E96" s="19">
        <v>0.6330224904004388</v>
      </c>
      <c r="F96" s="20">
        <v>1093</v>
      </c>
      <c r="G96" s="15">
        <v>1107</v>
      </c>
      <c r="I96" s="18">
        <f>C96*1.1</f>
        <v>1269.4</v>
      </c>
      <c r="J96" s="20">
        <v>1093</v>
      </c>
      <c r="L96" s="24">
        <f>(J96-I96)/I96</f>
        <v>-0.1389632897431858</v>
      </c>
      <c r="N96" s="19">
        <f>E96*1.1</f>
        <v>0.6963247394404827</v>
      </c>
      <c r="O96" s="19">
        <v>0.987353206865402</v>
      </c>
      <c r="Q96" s="24">
        <f>(O96-N96)/N96</f>
        <v>0.41794934308778</v>
      </c>
      <c r="S96" s="34" t="s">
        <v>11</v>
      </c>
    </row>
    <row r="97" spans="1:19" ht="12.75">
      <c r="A97" s="49" t="s">
        <v>123</v>
      </c>
      <c r="B97" s="16" t="s">
        <v>17</v>
      </c>
      <c r="C97" s="31"/>
      <c r="E97" s="19" t="s">
        <v>7</v>
      </c>
      <c r="F97" s="20">
        <v>340</v>
      </c>
      <c r="G97" s="15">
        <v>333</v>
      </c>
      <c r="I97" s="18" t="s">
        <v>7</v>
      </c>
      <c r="J97" s="20">
        <v>340</v>
      </c>
      <c r="L97" s="19" t="s">
        <v>7</v>
      </c>
      <c r="M97" s="19"/>
      <c r="N97" s="19" t="s">
        <v>7</v>
      </c>
      <c r="O97" s="19">
        <v>1.021021021021021</v>
      </c>
      <c r="Q97" s="19" t="s">
        <v>7</v>
      </c>
      <c r="R97" s="19"/>
      <c r="S97" s="34" t="s">
        <v>17</v>
      </c>
    </row>
    <row r="98" spans="1:19" ht="12.75">
      <c r="A98" s="16" t="s">
        <v>124</v>
      </c>
      <c r="B98" s="16" t="s">
        <v>85</v>
      </c>
      <c r="C98" s="31">
        <v>243</v>
      </c>
      <c r="D98" s="15">
        <v>347</v>
      </c>
      <c r="E98" s="19">
        <v>0.7002881844380403</v>
      </c>
      <c r="F98" s="20">
        <v>447</v>
      </c>
      <c r="G98" s="15">
        <v>327</v>
      </c>
      <c r="I98" s="18">
        <f aca="true" t="shared" si="32" ref="I98:I108">C98*1.1</f>
        <v>267.3</v>
      </c>
      <c r="J98" s="20">
        <v>447</v>
      </c>
      <c r="L98" s="24">
        <f aca="true" t="shared" si="33" ref="L98:L108">(J98-I98)/I98</f>
        <v>0.6722783389450055</v>
      </c>
      <c r="N98" s="19">
        <f aca="true" t="shared" si="34" ref="N98:N108">E98*1.1</f>
        <v>0.7703170028818443</v>
      </c>
      <c r="O98" s="19">
        <v>1.3669724770642202</v>
      </c>
      <c r="Q98" s="24">
        <f aca="true" t="shared" si="35" ref="Q98:Q108">(O98-N98)/N98</f>
        <v>0.7745583596755871</v>
      </c>
      <c r="S98" s="34" t="s">
        <v>453</v>
      </c>
    </row>
    <row r="99" spans="1:19" ht="12.75">
      <c r="A99" s="16" t="s">
        <v>125</v>
      </c>
      <c r="B99" s="16" t="s">
        <v>28</v>
      </c>
      <c r="C99" s="31">
        <v>438</v>
      </c>
      <c r="D99" s="15">
        <v>537</v>
      </c>
      <c r="E99" s="19">
        <v>0.8156424581005587</v>
      </c>
      <c r="F99" s="20">
        <v>720</v>
      </c>
      <c r="G99" s="15">
        <v>669</v>
      </c>
      <c r="I99" s="18">
        <f t="shared" si="32"/>
        <v>481.8</v>
      </c>
      <c r="J99" s="20">
        <v>720</v>
      </c>
      <c r="L99" s="24">
        <f t="shared" si="33"/>
        <v>0.4943960149439601</v>
      </c>
      <c r="N99" s="19">
        <f t="shared" si="34"/>
        <v>0.8972067039106146</v>
      </c>
      <c r="O99" s="19">
        <v>1.0762331838565022</v>
      </c>
      <c r="Q99" s="24">
        <f t="shared" si="35"/>
        <v>0.199537608407932</v>
      </c>
      <c r="S99" s="34" t="s">
        <v>28</v>
      </c>
    </row>
    <row r="100" spans="1:19" ht="12.75">
      <c r="A100" s="16" t="s">
        <v>126</v>
      </c>
      <c r="B100" s="16" t="s">
        <v>11</v>
      </c>
      <c r="C100" s="31">
        <v>431</v>
      </c>
      <c r="D100" s="15">
        <v>775</v>
      </c>
      <c r="E100" s="19">
        <v>0.5561290322580645</v>
      </c>
      <c r="F100" s="20">
        <v>673</v>
      </c>
      <c r="G100" s="15">
        <v>917</v>
      </c>
      <c r="I100" s="18">
        <f t="shared" si="32"/>
        <v>474.1</v>
      </c>
      <c r="J100" s="20">
        <v>673</v>
      </c>
      <c r="L100" s="24">
        <f t="shared" si="33"/>
        <v>0.4195317443577304</v>
      </c>
      <c r="N100" s="19">
        <f t="shared" si="34"/>
        <v>0.611741935483871</v>
      </c>
      <c r="O100" s="19">
        <v>0.7339149400218102</v>
      </c>
      <c r="Q100" s="24">
        <f t="shared" si="35"/>
        <v>0.19971330630015374</v>
      </c>
      <c r="S100" s="34" t="s">
        <v>11</v>
      </c>
    </row>
    <row r="101" spans="1:19" ht="12.75">
      <c r="A101" s="16" t="s">
        <v>127</v>
      </c>
      <c r="B101" s="16" t="s">
        <v>18</v>
      </c>
      <c r="C101" s="31">
        <v>325</v>
      </c>
      <c r="D101" s="15">
        <v>580</v>
      </c>
      <c r="E101" s="19">
        <v>0.5603448275862069</v>
      </c>
      <c r="F101" s="20">
        <v>461</v>
      </c>
      <c r="G101" s="15">
        <v>636</v>
      </c>
      <c r="I101" s="18">
        <f t="shared" si="32"/>
        <v>357.50000000000006</v>
      </c>
      <c r="J101" s="20">
        <v>461</v>
      </c>
      <c r="L101" s="24">
        <f t="shared" si="33"/>
        <v>0.2895104895104893</v>
      </c>
      <c r="N101" s="19">
        <f t="shared" si="34"/>
        <v>0.6163793103448276</v>
      </c>
      <c r="O101" s="19">
        <v>0.7248427672955975</v>
      </c>
      <c r="Q101" s="24">
        <f t="shared" si="35"/>
        <v>0.1759686854026476</v>
      </c>
      <c r="S101" s="34" t="s">
        <v>18</v>
      </c>
    </row>
    <row r="102" spans="1:19" ht="12.75">
      <c r="A102" s="16" t="s">
        <v>128</v>
      </c>
      <c r="B102" s="16" t="s">
        <v>42</v>
      </c>
      <c r="C102" s="31">
        <v>255</v>
      </c>
      <c r="D102" s="15">
        <v>573</v>
      </c>
      <c r="E102" s="19">
        <v>0.44502617801047123</v>
      </c>
      <c r="F102" s="20">
        <v>326</v>
      </c>
      <c r="G102" s="15">
        <v>577</v>
      </c>
      <c r="I102" s="18">
        <f t="shared" si="32"/>
        <v>280.5</v>
      </c>
      <c r="J102" s="20">
        <v>326</v>
      </c>
      <c r="L102" s="24">
        <f t="shared" si="33"/>
        <v>0.1622103386809269</v>
      </c>
      <c r="N102" s="19">
        <f t="shared" si="34"/>
        <v>0.48952879581151837</v>
      </c>
      <c r="O102" s="19">
        <v>0.5649913344887348</v>
      </c>
      <c r="Q102" s="24">
        <f t="shared" si="35"/>
        <v>0.1541534212550625</v>
      </c>
      <c r="S102" s="34" t="s">
        <v>450</v>
      </c>
    </row>
    <row r="103" spans="1:19" ht="12.75">
      <c r="A103" s="16" t="s">
        <v>129</v>
      </c>
      <c r="B103" s="16" t="s">
        <v>78</v>
      </c>
      <c r="C103" s="18">
        <v>107</v>
      </c>
      <c r="D103" s="15">
        <v>373</v>
      </c>
      <c r="E103" s="19">
        <v>0.2868632707774799</v>
      </c>
      <c r="F103" s="20">
        <v>145</v>
      </c>
      <c r="G103" s="15">
        <v>387</v>
      </c>
      <c r="I103" s="18">
        <f t="shared" si="32"/>
        <v>117.7</v>
      </c>
      <c r="J103" s="20">
        <v>145</v>
      </c>
      <c r="L103" s="24">
        <f t="shared" si="33"/>
        <v>0.23194562446898892</v>
      </c>
      <c r="N103" s="19">
        <f t="shared" si="34"/>
        <v>0.31554959785522796</v>
      </c>
      <c r="O103" s="19">
        <v>0.37467700258397935</v>
      </c>
      <c r="Q103" s="24">
        <f t="shared" si="35"/>
        <v>0.1873791160902656</v>
      </c>
      <c r="S103" s="34" t="s">
        <v>450</v>
      </c>
    </row>
    <row r="104" spans="1:19" ht="12.75">
      <c r="A104" s="16" t="s">
        <v>130</v>
      </c>
      <c r="B104" s="16" t="s">
        <v>28</v>
      </c>
      <c r="C104" s="31">
        <v>231</v>
      </c>
      <c r="D104" s="15">
        <v>259</v>
      </c>
      <c r="E104" s="19">
        <v>0.8918918918918919</v>
      </c>
      <c r="F104" s="20">
        <v>354</v>
      </c>
      <c r="G104" s="15">
        <v>341</v>
      </c>
      <c r="I104" s="18">
        <f t="shared" si="32"/>
        <v>254.10000000000002</v>
      </c>
      <c r="J104" s="20">
        <v>354</v>
      </c>
      <c r="L104" s="24">
        <f t="shared" si="33"/>
        <v>0.3931523022432112</v>
      </c>
      <c r="N104" s="19">
        <f t="shared" si="34"/>
        <v>0.9810810810810812</v>
      </c>
      <c r="O104" s="19">
        <v>1.0381231671554252</v>
      </c>
      <c r="Q104" s="24">
        <f t="shared" si="35"/>
        <v>0.058142071205254234</v>
      </c>
      <c r="S104" s="34" t="s">
        <v>28</v>
      </c>
    </row>
    <row r="105" spans="1:19" ht="12.75">
      <c r="A105" s="16" t="s">
        <v>131</v>
      </c>
      <c r="B105" s="16" t="s">
        <v>11</v>
      </c>
      <c r="C105" s="31">
        <v>265</v>
      </c>
      <c r="D105" s="15">
        <v>447</v>
      </c>
      <c r="E105" s="19">
        <v>0.5928411633109619</v>
      </c>
      <c r="F105" s="20">
        <v>439</v>
      </c>
      <c r="G105" s="15">
        <v>462</v>
      </c>
      <c r="I105" s="18">
        <f t="shared" si="32"/>
        <v>291.5</v>
      </c>
      <c r="J105" s="20">
        <v>439</v>
      </c>
      <c r="L105" s="24">
        <f t="shared" si="33"/>
        <v>0.5060034305317325</v>
      </c>
      <c r="N105" s="19">
        <f t="shared" si="34"/>
        <v>0.6521252796420581</v>
      </c>
      <c r="O105" s="19">
        <v>0.9502164502164502</v>
      </c>
      <c r="Q105" s="24">
        <f t="shared" si="35"/>
        <v>0.45710721525472814</v>
      </c>
      <c r="S105" s="34" t="s">
        <v>11</v>
      </c>
    </row>
    <row r="106" spans="1:19" ht="12.75">
      <c r="A106" s="16" t="s">
        <v>132</v>
      </c>
      <c r="B106" s="16" t="s">
        <v>18</v>
      </c>
      <c r="C106" s="31">
        <v>165</v>
      </c>
      <c r="D106" s="15">
        <v>525</v>
      </c>
      <c r="E106" s="19">
        <v>0.3142857142857143</v>
      </c>
      <c r="F106" s="20">
        <v>214</v>
      </c>
      <c r="G106" s="15">
        <v>342</v>
      </c>
      <c r="I106" s="18">
        <f t="shared" si="32"/>
        <v>181.50000000000003</v>
      </c>
      <c r="J106" s="20">
        <v>214</v>
      </c>
      <c r="L106" s="24">
        <f t="shared" si="33"/>
        <v>0.1790633608815425</v>
      </c>
      <c r="N106" s="19">
        <f t="shared" si="34"/>
        <v>0.34571428571428575</v>
      </c>
      <c r="O106" s="19">
        <v>0.6257309941520468</v>
      </c>
      <c r="Q106" s="24">
        <f t="shared" si="35"/>
        <v>0.8099656855637716</v>
      </c>
      <c r="S106" s="34" t="s">
        <v>18</v>
      </c>
    </row>
    <row r="107" spans="1:19" ht="12.75">
      <c r="A107" s="16" t="s">
        <v>133</v>
      </c>
      <c r="B107" s="16" t="s">
        <v>17</v>
      </c>
      <c r="C107" s="18">
        <v>274</v>
      </c>
      <c r="D107" s="15">
        <v>492</v>
      </c>
      <c r="E107" s="19">
        <v>0.556910569105691</v>
      </c>
      <c r="F107" s="20">
        <v>420</v>
      </c>
      <c r="G107" s="15">
        <v>553</v>
      </c>
      <c r="I107" s="18">
        <f t="shared" si="32"/>
        <v>301.40000000000003</v>
      </c>
      <c r="J107" s="20">
        <v>420</v>
      </c>
      <c r="L107" s="24">
        <f t="shared" si="33"/>
        <v>0.39349701393497</v>
      </c>
      <c r="N107" s="19">
        <f t="shared" si="34"/>
        <v>0.6126016260162602</v>
      </c>
      <c r="O107" s="19">
        <v>0.759493670886076</v>
      </c>
      <c r="Q107" s="24">
        <f t="shared" si="35"/>
        <v>0.2397839617649282</v>
      </c>
      <c r="S107" s="34" t="s">
        <v>17</v>
      </c>
    </row>
    <row r="108" spans="1:19" ht="12.75">
      <c r="A108" s="16" t="s">
        <v>134</v>
      </c>
      <c r="B108" s="16" t="s">
        <v>135</v>
      </c>
      <c r="C108" s="18">
        <v>150</v>
      </c>
      <c r="D108" s="15">
        <v>600</v>
      </c>
      <c r="E108" s="19">
        <v>0.25</v>
      </c>
      <c r="F108" s="20">
        <v>282</v>
      </c>
      <c r="G108" s="15">
        <v>559</v>
      </c>
      <c r="I108" s="18">
        <f t="shared" si="32"/>
        <v>165</v>
      </c>
      <c r="J108" s="20">
        <v>282</v>
      </c>
      <c r="L108" s="24">
        <f t="shared" si="33"/>
        <v>0.7090909090909091</v>
      </c>
      <c r="N108" s="19">
        <f t="shared" si="34"/>
        <v>0.275</v>
      </c>
      <c r="O108" s="19">
        <v>0.5044722719141324</v>
      </c>
      <c r="Q108" s="24">
        <f t="shared" si="35"/>
        <v>0.8344446251422993</v>
      </c>
      <c r="S108" s="34" t="s">
        <v>453</v>
      </c>
    </row>
    <row r="109" spans="1:19" ht="12.75">
      <c r="A109" s="50" t="s">
        <v>136</v>
      </c>
      <c r="B109" s="16" t="s">
        <v>137</v>
      </c>
      <c r="E109" s="19" t="s">
        <v>7</v>
      </c>
      <c r="F109" s="20">
        <v>0</v>
      </c>
      <c r="G109" s="15">
        <v>48</v>
      </c>
      <c r="I109" s="18" t="s">
        <v>7</v>
      </c>
      <c r="J109" s="20">
        <v>0</v>
      </c>
      <c r="L109" s="19" t="s">
        <v>7</v>
      </c>
      <c r="M109" s="19"/>
      <c r="N109" s="19" t="s">
        <v>7</v>
      </c>
      <c r="O109" s="19">
        <v>0</v>
      </c>
      <c r="Q109" s="19" t="s">
        <v>7</v>
      </c>
      <c r="R109" s="19"/>
      <c r="S109" s="34" t="s">
        <v>449</v>
      </c>
    </row>
    <row r="110" spans="1:19" ht="12.75">
      <c r="A110" s="16" t="s">
        <v>138</v>
      </c>
      <c r="B110" s="16" t="s">
        <v>139</v>
      </c>
      <c r="C110" s="31">
        <v>165</v>
      </c>
      <c r="D110" s="15">
        <v>477</v>
      </c>
      <c r="E110" s="19">
        <v>0.34591194968553457</v>
      </c>
      <c r="F110" s="20">
        <v>199</v>
      </c>
      <c r="G110" s="15">
        <v>521</v>
      </c>
      <c r="I110" s="18">
        <f>C110*1.1</f>
        <v>181.50000000000003</v>
      </c>
      <c r="J110" s="20">
        <v>199</v>
      </c>
      <c r="L110" s="24">
        <f>(J110-I110)/I110</f>
        <v>0.09641873278236897</v>
      </c>
      <c r="N110" s="19">
        <f>E110*1.1</f>
        <v>0.3805031446540881</v>
      </c>
      <c r="O110" s="19">
        <v>0.381957773512476</v>
      </c>
      <c r="Q110" s="24">
        <f>(O110-N110)/N110</f>
        <v>0.0038229089005567076</v>
      </c>
      <c r="S110" s="34" t="s">
        <v>449</v>
      </c>
    </row>
    <row r="111" spans="1:19" ht="12.75">
      <c r="A111" s="49" t="s">
        <v>140</v>
      </c>
      <c r="B111" s="16" t="s">
        <v>11</v>
      </c>
      <c r="C111" s="31"/>
      <c r="E111" s="19" t="s">
        <v>7</v>
      </c>
      <c r="F111" s="20">
        <v>393</v>
      </c>
      <c r="G111" s="15">
        <v>460</v>
      </c>
      <c r="I111" s="18" t="s">
        <v>7</v>
      </c>
      <c r="J111" s="20">
        <v>393</v>
      </c>
      <c r="L111" s="19" t="s">
        <v>7</v>
      </c>
      <c r="M111" s="19"/>
      <c r="N111" s="19" t="s">
        <v>7</v>
      </c>
      <c r="O111" s="19">
        <v>0.8543478260869565</v>
      </c>
      <c r="Q111" s="19" t="s">
        <v>7</v>
      </c>
      <c r="R111" s="19"/>
      <c r="S111" s="34" t="s">
        <v>11</v>
      </c>
    </row>
    <row r="112" spans="1:19" ht="12.75">
      <c r="A112" s="16" t="s">
        <v>141</v>
      </c>
      <c r="B112" s="16" t="s">
        <v>11</v>
      </c>
      <c r="C112" s="31">
        <v>490</v>
      </c>
      <c r="D112" s="15">
        <v>1197</v>
      </c>
      <c r="E112" s="19">
        <v>0.4093567251461988</v>
      </c>
      <c r="F112" s="20">
        <v>665</v>
      </c>
      <c r="G112" s="15">
        <v>454</v>
      </c>
      <c r="I112" s="18">
        <f>C112*1.1</f>
        <v>539</v>
      </c>
      <c r="J112" s="20">
        <v>665</v>
      </c>
      <c r="L112" s="24">
        <f>(J112-I112)/I112</f>
        <v>0.23376623376623376</v>
      </c>
      <c r="N112" s="19">
        <f>E112*1.1</f>
        <v>0.45029239766081874</v>
      </c>
      <c r="O112" s="19">
        <v>1.4647577092511013</v>
      </c>
      <c r="Q112" s="24">
        <f>(O112-N112)/N112</f>
        <v>2.2529034841810165</v>
      </c>
      <c r="S112" s="34" t="s">
        <v>11</v>
      </c>
    </row>
    <row r="113" spans="1:19" ht="12.75">
      <c r="A113" s="16" t="s">
        <v>142</v>
      </c>
      <c r="B113" s="16" t="s">
        <v>28</v>
      </c>
      <c r="C113" s="31">
        <v>167</v>
      </c>
      <c r="D113" s="15">
        <v>227</v>
      </c>
      <c r="E113" s="19">
        <v>0.73568281938326</v>
      </c>
      <c r="F113" s="20">
        <v>367.2</v>
      </c>
      <c r="G113" s="15">
        <v>184</v>
      </c>
      <c r="I113" s="18">
        <f>C113*1.1</f>
        <v>183.70000000000002</v>
      </c>
      <c r="J113" s="20">
        <v>367.2</v>
      </c>
      <c r="L113" s="24">
        <f>(J113-I113)/I113</f>
        <v>0.998911268372346</v>
      </c>
      <c r="N113" s="19">
        <f>E113*1.1</f>
        <v>0.8092511013215861</v>
      </c>
      <c r="O113" s="19">
        <v>1.9956521739130435</v>
      </c>
      <c r="Q113" s="24">
        <f>(O113-N113)/N113</f>
        <v>1.4660481408724049</v>
      </c>
      <c r="S113" s="34" t="s">
        <v>28</v>
      </c>
    </row>
    <row r="114" spans="1:19" ht="12.75">
      <c r="A114" s="16" t="s">
        <v>143</v>
      </c>
      <c r="B114" s="16" t="s">
        <v>421</v>
      </c>
      <c r="C114" s="31">
        <v>148</v>
      </c>
      <c r="D114" s="15">
        <v>440</v>
      </c>
      <c r="E114" s="19">
        <v>0.33636363636363636</v>
      </c>
      <c r="F114" s="20">
        <v>149</v>
      </c>
      <c r="G114" s="15">
        <v>501</v>
      </c>
      <c r="I114" s="18">
        <f>C114*1.1</f>
        <v>162.8</v>
      </c>
      <c r="J114" s="20">
        <v>149</v>
      </c>
      <c r="L114" s="24">
        <f>(J114-I114)/I114</f>
        <v>-0.08476658476658483</v>
      </c>
      <c r="N114" s="19">
        <f>E114*1.1</f>
        <v>0.37000000000000005</v>
      </c>
      <c r="O114" s="19">
        <v>0.29740518962075846</v>
      </c>
      <c r="Q114" s="24">
        <f>(O114-N114)/N114</f>
        <v>-0.19620219021416643</v>
      </c>
      <c r="S114" s="34" t="s">
        <v>451</v>
      </c>
    </row>
    <row r="115" spans="1:19" ht="12.75">
      <c r="A115" s="49" t="s">
        <v>144</v>
      </c>
      <c r="B115" s="16" t="s">
        <v>18</v>
      </c>
      <c r="C115" s="31"/>
      <c r="E115" s="19" t="s">
        <v>7</v>
      </c>
      <c r="F115" s="20">
        <v>215</v>
      </c>
      <c r="G115" s="15">
        <v>500</v>
      </c>
      <c r="I115" s="18" t="s">
        <v>7</v>
      </c>
      <c r="J115" s="20">
        <v>215</v>
      </c>
      <c r="L115" s="19" t="s">
        <v>7</v>
      </c>
      <c r="M115" s="19"/>
      <c r="N115" s="19" t="s">
        <v>7</v>
      </c>
      <c r="O115" s="19">
        <v>0.43</v>
      </c>
      <c r="Q115" s="19" t="s">
        <v>7</v>
      </c>
      <c r="R115" s="19"/>
      <c r="S115" s="34" t="s">
        <v>18</v>
      </c>
    </row>
    <row r="116" spans="1:19" ht="12.75">
      <c r="A116" s="16" t="s">
        <v>145</v>
      </c>
      <c r="B116" s="16" t="s">
        <v>447</v>
      </c>
      <c r="C116" s="31">
        <v>123</v>
      </c>
      <c r="D116" s="15">
        <v>302</v>
      </c>
      <c r="E116" s="19">
        <v>0.40728476821192056</v>
      </c>
      <c r="F116" s="20">
        <v>201</v>
      </c>
      <c r="G116" s="15">
        <v>511</v>
      </c>
      <c r="I116" s="18">
        <f>C116*1.1</f>
        <v>135.3</v>
      </c>
      <c r="J116" s="20">
        <v>201</v>
      </c>
      <c r="L116" s="24">
        <f>(J116-I116)/I116</f>
        <v>0.48558758314855865</v>
      </c>
      <c r="N116" s="19">
        <f>E116*1.1</f>
        <v>0.44801324503311263</v>
      </c>
      <c r="O116" s="19">
        <v>0.3933463796477495</v>
      </c>
      <c r="Q116" s="24">
        <f>(O116-N116)/N116</f>
        <v>-0.1220206455756073</v>
      </c>
      <c r="S116" s="34" t="s">
        <v>454</v>
      </c>
    </row>
    <row r="117" spans="1:19" ht="12.75">
      <c r="A117" s="16" t="s">
        <v>146</v>
      </c>
      <c r="B117" s="16" t="s">
        <v>147</v>
      </c>
      <c r="C117" s="31">
        <v>575</v>
      </c>
      <c r="D117" s="15">
        <v>736</v>
      </c>
      <c r="E117" s="19">
        <v>0.78125</v>
      </c>
      <c r="F117" s="20">
        <v>995</v>
      </c>
      <c r="G117" s="15">
        <v>1067</v>
      </c>
      <c r="I117" s="18">
        <f>C117*1.1</f>
        <v>632.5</v>
      </c>
      <c r="J117" s="20">
        <v>995</v>
      </c>
      <c r="L117" s="24">
        <f>(J117-I117)/I117</f>
        <v>0.5731225296442688</v>
      </c>
      <c r="N117" s="19">
        <f>E117*1.1</f>
        <v>0.8593750000000001</v>
      </c>
      <c r="O117" s="19">
        <v>0.9325210871602624</v>
      </c>
      <c r="Q117" s="24">
        <f>(O117-N117)/N117</f>
        <v>0.08511544687739608</v>
      </c>
      <c r="S117" s="34" t="s">
        <v>453</v>
      </c>
    </row>
    <row r="118" spans="1:19" ht="12.75">
      <c r="A118" s="16" t="s">
        <v>148</v>
      </c>
      <c r="B118" s="16" t="s">
        <v>149</v>
      </c>
      <c r="C118" s="31">
        <v>132</v>
      </c>
      <c r="D118" s="15">
        <v>767</v>
      </c>
      <c r="E118" s="19">
        <v>0.17209908735332463</v>
      </c>
      <c r="F118" s="20">
        <v>303</v>
      </c>
      <c r="G118" s="15">
        <v>1117</v>
      </c>
      <c r="I118" s="18">
        <f>C118*1.1</f>
        <v>145.20000000000002</v>
      </c>
      <c r="J118" s="20">
        <v>303</v>
      </c>
      <c r="L118" s="24">
        <f>(J118-I118)/I118</f>
        <v>1.086776859504132</v>
      </c>
      <c r="N118" s="19">
        <f>E118*1.1</f>
        <v>0.18930899608865712</v>
      </c>
      <c r="O118" s="19">
        <v>0.2712623097582811</v>
      </c>
      <c r="Q118" s="24">
        <f>(O118-N118)/N118</f>
        <v>0.4329076555413332</v>
      </c>
      <c r="S118" s="34" t="s">
        <v>450</v>
      </c>
    </row>
    <row r="119" spans="1:19" ht="12.75">
      <c r="A119" s="50" t="s">
        <v>150</v>
      </c>
      <c r="B119" s="16" t="s">
        <v>151</v>
      </c>
      <c r="E119" s="19" t="s">
        <v>7</v>
      </c>
      <c r="F119" s="20">
        <v>0</v>
      </c>
      <c r="G119" s="15">
        <v>516</v>
      </c>
      <c r="I119" s="18" t="s">
        <v>7</v>
      </c>
      <c r="J119" s="20">
        <v>0</v>
      </c>
      <c r="L119" s="19" t="s">
        <v>7</v>
      </c>
      <c r="M119" s="19"/>
      <c r="N119" s="19" t="s">
        <v>7</v>
      </c>
      <c r="O119" s="19">
        <v>0</v>
      </c>
      <c r="Q119" s="19" t="s">
        <v>7</v>
      </c>
      <c r="R119" s="19"/>
      <c r="S119" s="34" t="s">
        <v>449</v>
      </c>
    </row>
    <row r="120" spans="1:19" ht="12.75">
      <c r="A120" s="50" t="s">
        <v>152</v>
      </c>
      <c r="B120" s="16" t="s">
        <v>153</v>
      </c>
      <c r="E120" s="19" t="s">
        <v>7</v>
      </c>
      <c r="F120" s="20">
        <v>0</v>
      </c>
      <c r="G120" s="15">
        <v>60</v>
      </c>
      <c r="I120" s="18" t="s">
        <v>7</v>
      </c>
      <c r="J120" s="20">
        <v>0</v>
      </c>
      <c r="L120" s="19" t="s">
        <v>7</v>
      </c>
      <c r="M120" s="19"/>
      <c r="N120" s="19" t="s">
        <v>7</v>
      </c>
      <c r="O120" s="19">
        <v>0</v>
      </c>
      <c r="Q120" s="19" t="s">
        <v>7</v>
      </c>
      <c r="R120" s="19"/>
      <c r="S120" s="34" t="s">
        <v>450</v>
      </c>
    </row>
    <row r="121" spans="1:19" ht="12.75">
      <c r="A121" s="16" t="s">
        <v>154</v>
      </c>
      <c r="B121" s="16" t="s">
        <v>11</v>
      </c>
      <c r="C121" s="31">
        <v>371</v>
      </c>
      <c r="D121" s="15">
        <v>442</v>
      </c>
      <c r="E121" s="19">
        <v>0.8393665158371041</v>
      </c>
      <c r="F121" s="20">
        <v>484</v>
      </c>
      <c r="G121" s="15">
        <v>560</v>
      </c>
      <c r="I121" s="18">
        <f>C121*1.1</f>
        <v>408.1</v>
      </c>
      <c r="J121" s="20">
        <v>484</v>
      </c>
      <c r="L121" s="24">
        <f>(J121-I121)/I121</f>
        <v>0.1859838274932614</v>
      </c>
      <c r="N121" s="19">
        <f>E121*1.1</f>
        <v>0.9233031674208145</v>
      </c>
      <c r="O121" s="19">
        <v>0.8642857142857143</v>
      </c>
      <c r="Q121" s="24">
        <f>(O121-N121)/N121</f>
        <v>-0.06391990758567578</v>
      </c>
      <c r="S121" s="34" t="s">
        <v>11</v>
      </c>
    </row>
    <row r="122" spans="1:19" ht="12.75">
      <c r="A122" s="16" t="s">
        <v>155</v>
      </c>
      <c r="B122" s="16" t="s">
        <v>11</v>
      </c>
      <c r="C122" s="31">
        <v>835</v>
      </c>
      <c r="D122" s="15">
        <v>745</v>
      </c>
      <c r="E122" s="19">
        <v>1.1208053691275168</v>
      </c>
      <c r="F122" s="20">
        <v>1086</v>
      </c>
      <c r="G122" s="15">
        <v>1200</v>
      </c>
      <c r="I122" s="18">
        <f>C122*1.1</f>
        <v>918.5000000000001</v>
      </c>
      <c r="J122" s="20">
        <v>1086</v>
      </c>
      <c r="L122" s="24">
        <f>(J122-I122)/I122</f>
        <v>0.18236254763200857</v>
      </c>
      <c r="N122" s="19">
        <f>E122*1.1</f>
        <v>1.2328859060402686</v>
      </c>
      <c r="O122" s="19">
        <v>0.905</v>
      </c>
      <c r="Q122" s="24">
        <f>(O122-N122)/N122</f>
        <v>-0.265949918345128</v>
      </c>
      <c r="S122" s="34" t="s">
        <v>11</v>
      </c>
    </row>
    <row r="123" spans="1:19" ht="12.75">
      <c r="A123" s="49" t="s">
        <v>156</v>
      </c>
      <c r="B123" s="16" t="s">
        <v>17</v>
      </c>
      <c r="C123" s="31"/>
      <c r="E123" s="19" t="s">
        <v>7</v>
      </c>
      <c r="F123" s="20">
        <v>148</v>
      </c>
      <c r="G123" s="15">
        <v>352</v>
      </c>
      <c r="I123" s="18" t="s">
        <v>7</v>
      </c>
      <c r="J123" s="20">
        <v>148</v>
      </c>
      <c r="L123" s="19" t="s">
        <v>7</v>
      </c>
      <c r="M123" s="19"/>
      <c r="N123" s="19" t="s">
        <v>7</v>
      </c>
      <c r="O123" s="19">
        <v>0.42045454545454547</v>
      </c>
      <c r="Q123" s="19" t="s">
        <v>7</v>
      </c>
      <c r="R123" s="19"/>
      <c r="S123" s="34" t="s">
        <v>17</v>
      </c>
    </row>
    <row r="124" spans="1:19" ht="12.75">
      <c r="A124" s="49" t="s">
        <v>157</v>
      </c>
      <c r="B124" s="16" t="s">
        <v>28</v>
      </c>
      <c r="C124" s="31"/>
      <c r="E124" s="19" t="s">
        <v>7</v>
      </c>
      <c r="F124" s="20">
        <v>210</v>
      </c>
      <c r="G124" s="15">
        <v>327</v>
      </c>
      <c r="I124" s="18" t="s">
        <v>7</v>
      </c>
      <c r="J124" s="20">
        <v>210</v>
      </c>
      <c r="L124" s="19" t="s">
        <v>7</v>
      </c>
      <c r="M124" s="19"/>
      <c r="N124" s="19" t="s">
        <v>7</v>
      </c>
      <c r="O124" s="19">
        <v>0.6422018348623854</v>
      </c>
      <c r="Q124" s="19" t="s">
        <v>7</v>
      </c>
      <c r="R124" s="19"/>
      <c r="S124" s="34" t="s">
        <v>28</v>
      </c>
    </row>
    <row r="125" spans="1:19" ht="12.75">
      <c r="A125" s="16" t="s">
        <v>158</v>
      </c>
      <c r="B125" s="16" t="s">
        <v>18</v>
      </c>
      <c r="C125" s="53">
        <v>145</v>
      </c>
      <c r="D125" s="41">
        <v>969</v>
      </c>
      <c r="E125" s="2">
        <v>0.14963880288957687</v>
      </c>
      <c r="F125" s="20">
        <v>240</v>
      </c>
      <c r="G125" s="15">
        <v>530</v>
      </c>
      <c r="I125" s="18">
        <f>C125*1.1</f>
        <v>159.5</v>
      </c>
      <c r="J125" s="20">
        <v>240</v>
      </c>
      <c r="L125" s="24">
        <f>(J125-I125)/I125</f>
        <v>0.5047021943573667</v>
      </c>
      <c r="M125" s="19"/>
      <c r="N125" s="19">
        <f>E125*1.1</f>
        <v>0.16460268317853458</v>
      </c>
      <c r="O125" s="19">
        <v>0.4528301886792453</v>
      </c>
      <c r="Q125" s="24">
        <f>(O125-N125)/N125</f>
        <v>1.751049861004318</v>
      </c>
      <c r="R125" s="19"/>
      <c r="S125" s="34" t="s">
        <v>18</v>
      </c>
    </row>
    <row r="126" spans="1:19" ht="12.75">
      <c r="A126" s="16" t="s">
        <v>159</v>
      </c>
      <c r="B126" s="16" t="s">
        <v>421</v>
      </c>
      <c r="C126" s="31">
        <v>145</v>
      </c>
      <c r="D126" s="15">
        <v>969</v>
      </c>
      <c r="E126" s="19">
        <v>0.14963880288957687</v>
      </c>
      <c r="F126" s="20">
        <v>375</v>
      </c>
      <c r="G126" s="15">
        <v>1405</v>
      </c>
      <c r="I126" s="18">
        <f aca="true" t="shared" si="36" ref="I126:I131">C126*1.1</f>
        <v>159.5</v>
      </c>
      <c r="J126" s="20">
        <v>375</v>
      </c>
      <c r="L126" s="24">
        <f aca="true" t="shared" si="37" ref="L126:L131">(J126-I126)/I126</f>
        <v>1.3510971786833856</v>
      </c>
      <c r="N126" s="19">
        <f aca="true" t="shared" si="38" ref="N126:N131">E126*1.1</f>
        <v>0.16460268317853458</v>
      </c>
      <c r="O126" s="19">
        <v>0.2669039145907473</v>
      </c>
      <c r="Q126" s="24">
        <f aca="true" t="shared" si="39" ref="Q126:Q131">(O126-N126)/N126</f>
        <v>0.6215040328428473</v>
      </c>
      <c r="S126" s="34" t="s">
        <v>451</v>
      </c>
    </row>
    <row r="127" spans="1:19" ht="12.75">
      <c r="A127" s="16" t="s">
        <v>160</v>
      </c>
      <c r="B127" s="16" t="s">
        <v>447</v>
      </c>
      <c r="C127" s="31">
        <v>259</v>
      </c>
      <c r="D127" s="15">
        <v>410</v>
      </c>
      <c r="E127" s="19">
        <v>0.6317073170731707</v>
      </c>
      <c r="F127" s="20">
        <v>632</v>
      </c>
      <c r="G127" s="15">
        <v>466</v>
      </c>
      <c r="I127" s="18">
        <f t="shared" si="36"/>
        <v>284.90000000000003</v>
      </c>
      <c r="J127" s="20">
        <v>632</v>
      </c>
      <c r="L127" s="24">
        <f t="shared" si="37"/>
        <v>1.218322218322218</v>
      </c>
      <c r="N127" s="19">
        <f t="shared" si="38"/>
        <v>0.6948780487804879</v>
      </c>
      <c r="O127" s="19">
        <v>1.3562231759656653</v>
      </c>
      <c r="Q127" s="24">
        <f t="shared" si="39"/>
        <v>0.951742724274913</v>
      </c>
      <c r="S127" s="34" t="s">
        <v>454</v>
      </c>
    </row>
    <row r="128" spans="1:19" ht="12.75">
      <c r="A128" s="16" t="s">
        <v>161</v>
      </c>
      <c r="B128" s="16" t="s">
        <v>162</v>
      </c>
      <c r="C128" s="31">
        <v>190</v>
      </c>
      <c r="D128" s="15">
        <v>315</v>
      </c>
      <c r="E128" s="19">
        <v>0.6031746031746031</v>
      </c>
      <c r="F128" s="20">
        <v>267</v>
      </c>
      <c r="G128" s="15">
        <v>395</v>
      </c>
      <c r="I128" s="18">
        <f t="shared" si="36"/>
        <v>209.00000000000003</v>
      </c>
      <c r="J128" s="20">
        <v>267</v>
      </c>
      <c r="L128" s="24">
        <f t="shared" si="37"/>
        <v>0.2775119617224879</v>
      </c>
      <c r="N128" s="19">
        <f t="shared" si="38"/>
        <v>0.6634920634920635</v>
      </c>
      <c r="O128" s="19">
        <v>0.6759493670886076</v>
      </c>
      <c r="Q128" s="24">
        <f t="shared" si="39"/>
        <v>0.01877536187995893</v>
      </c>
      <c r="S128" s="34" t="s">
        <v>453</v>
      </c>
    </row>
    <row r="129" spans="1:19" ht="12.75">
      <c r="A129" s="16" t="s">
        <v>163</v>
      </c>
      <c r="B129" s="16" t="s">
        <v>147</v>
      </c>
      <c r="C129" s="31">
        <v>375</v>
      </c>
      <c r="D129" s="15">
        <v>351</v>
      </c>
      <c r="E129" s="19">
        <v>1.0683760683760684</v>
      </c>
      <c r="F129" s="20">
        <v>540</v>
      </c>
      <c r="G129" s="15">
        <v>380</v>
      </c>
      <c r="I129" s="18">
        <f t="shared" si="36"/>
        <v>412.50000000000006</v>
      </c>
      <c r="J129" s="20">
        <v>540</v>
      </c>
      <c r="L129" s="24">
        <f t="shared" si="37"/>
        <v>0.3090909090909089</v>
      </c>
      <c r="N129" s="19">
        <f t="shared" si="38"/>
        <v>1.1752136752136753</v>
      </c>
      <c r="O129" s="19">
        <v>1.4210526315789473</v>
      </c>
      <c r="Q129" s="24">
        <f t="shared" si="39"/>
        <v>0.20918660287081334</v>
      </c>
      <c r="S129" s="34" t="s">
        <v>453</v>
      </c>
    </row>
    <row r="130" spans="1:19" ht="12.75">
      <c r="A130" s="16" t="s">
        <v>164</v>
      </c>
      <c r="B130" s="16" t="s">
        <v>11</v>
      </c>
      <c r="C130" s="31">
        <v>437</v>
      </c>
      <c r="D130" s="15">
        <v>464</v>
      </c>
      <c r="E130" s="19">
        <v>0.9418103448275862</v>
      </c>
      <c r="F130" s="20">
        <v>569</v>
      </c>
      <c r="G130" s="15">
        <v>779</v>
      </c>
      <c r="I130" s="18">
        <f t="shared" si="36"/>
        <v>480.70000000000005</v>
      </c>
      <c r="J130" s="20">
        <v>569</v>
      </c>
      <c r="L130" s="24">
        <f t="shared" si="37"/>
        <v>0.1836904514250051</v>
      </c>
      <c r="N130" s="19">
        <f t="shared" si="38"/>
        <v>1.0359913793103448</v>
      </c>
      <c r="O130" s="19">
        <v>0.730423620025674</v>
      </c>
      <c r="Q130" s="24">
        <f t="shared" si="39"/>
        <v>-0.2949520289329879</v>
      </c>
      <c r="S130" s="34" t="s">
        <v>11</v>
      </c>
    </row>
    <row r="131" spans="1:19" ht="12.75">
      <c r="A131" s="16" t="s">
        <v>165</v>
      </c>
      <c r="B131" s="16" t="s">
        <v>17</v>
      </c>
      <c r="C131" s="31">
        <v>436</v>
      </c>
      <c r="D131" s="15">
        <v>582</v>
      </c>
      <c r="E131" s="19">
        <v>0.7491408934707904</v>
      </c>
      <c r="F131" s="20">
        <v>590</v>
      </c>
      <c r="G131" s="15">
        <v>620</v>
      </c>
      <c r="I131" s="18">
        <f t="shared" si="36"/>
        <v>479.6</v>
      </c>
      <c r="J131" s="20">
        <v>590</v>
      </c>
      <c r="L131" s="24">
        <f t="shared" si="37"/>
        <v>0.23019182652210168</v>
      </c>
      <c r="N131" s="19">
        <f t="shared" si="38"/>
        <v>0.8240549828178695</v>
      </c>
      <c r="O131" s="19">
        <v>0.9516129032258065</v>
      </c>
      <c r="Q131" s="24">
        <f t="shared" si="39"/>
        <v>0.154792972638489</v>
      </c>
      <c r="S131" s="34" t="s">
        <v>17</v>
      </c>
    </row>
    <row r="132" spans="1:19" ht="12.75">
      <c r="A132" s="49" t="s">
        <v>166</v>
      </c>
      <c r="B132" s="16" t="s">
        <v>28</v>
      </c>
      <c r="C132" s="31"/>
      <c r="E132" s="19" t="s">
        <v>7</v>
      </c>
      <c r="F132" s="20">
        <v>382.8</v>
      </c>
      <c r="G132" s="15">
        <v>299</v>
      </c>
      <c r="I132" s="18" t="s">
        <v>7</v>
      </c>
      <c r="J132" s="20">
        <v>382.8</v>
      </c>
      <c r="L132" s="19" t="s">
        <v>7</v>
      </c>
      <c r="M132" s="19"/>
      <c r="N132" s="19" t="s">
        <v>7</v>
      </c>
      <c r="O132" s="19">
        <v>1.2802675585284282</v>
      </c>
      <c r="Q132" s="19" t="s">
        <v>7</v>
      </c>
      <c r="R132" s="19"/>
      <c r="S132" s="34" t="s">
        <v>28</v>
      </c>
    </row>
    <row r="133" spans="1:19" ht="12.75">
      <c r="A133" s="16" t="s">
        <v>167</v>
      </c>
      <c r="B133" s="16" t="s">
        <v>11</v>
      </c>
      <c r="C133" s="31">
        <v>799</v>
      </c>
      <c r="D133" s="15">
        <v>1230</v>
      </c>
      <c r="E133" s="19">
        <v>0.6495934959349593</v>
      </c>
      <c r="F133" s="20">
        <v>1169</v>
      </c>
      <c r="G133" s="15">
        <v>1646</v>
      </c>
      <c r="I133" s="18">
        <f aca="true" t="shared" si="40" ref="I133:I148">C133*1.1</f>
        <v>878.9000000000001</v>
      </c>
      <c r="J133" s="20">
        <v>1169</v>
      </c>
      <c r="L133" s="24">
        <f aca="true" t="shared" si="41" ref="L133:L140">(J133-I133)/I133</f>
        <v>0.3300716805097279</v>
      </c>
      <c r="N133" s="19">
        <f aca="true" t="shared" si="42" ref="N133:N148">E133*1.1</f>
        <v>0.7145528455284553</v>
      </c>
      <c r="O133" s="19">
        <v>0.7102065613608749</v>
      </c>
      <c r="Q133" s="24">
        <f aca="true" t="shared" si="43" ref="Q133:Q140">(O133-N133)/N133</f>
        <v>-0.006082523069887274</v>
      </c>
      <c r="S133" s="34" t="s">
        <v>11</v>
      </c>
    </row>
    <row r="134" spans="1:19" ht="12.75">
      <c r="A134" s="16" t="s">
        <v>168</v>
      </c>
      <c r="B134" s="16" t="s">
        <v>11</v>
      </c>
      <c r="C134" s="31">
        <v>1538</v>
      </c>
      <c r="D134" s="15">
        <v>1785</v>
      </c>
      <c r="E134" s="19">
        <v>0.861624649859944</v>
      </c>
      <c r="F134" s="20">
        <v>2107</v>
      </c>
      <c r="G134" s="15">
        <v>1367</v>
      </c>
      <c r="I134" s="18">
        <f t="shared" si="40"/>
        <v>1691.8000000000002</v>
      </c>
      <c r="J134" s="20">
        <v>2107</v>
      </c>
      <c r="L134" s="24">
        <f t="shared" si="41"/>
        <v>0.24541908026953527</v>
      </c>
      <c r="N134" s="19">
        <f t="shared" si="42"/>
        <v>0.9477871148459385</v>
      </c>
      <c r="O134" s="19">
        <v>1.5413313825896122</v>
      </c>
      <c r="Q134" s="24">
        <f t="shared" si="43"/>
        <v>0.6262421786986981</v>
      </c>
      <c r="S134" s="34" t="s">
        <v>11</v>
      </c>
    </row>
    <row r="135" spans="1:19" ht="12.75">
      <c r="A135" s="16" t="s">
        <v>169</v>
      </c>
      <c r="B135" s="16" t="s">
        <v>170</v>
      </c>
      <c r="C135" s="31">
        <v>7619</v>
      </c>
      <c r="D135" s="15">
        <v>1516</v>
      </c>
      <c r="E135" s="19">
        <v>5.025725593667546</v>
      </c>
      <c r="F135" s="20">
        <v>9829</v>
      </c>
      <c r="G135" s="15">
        <v>1305</v>
      </c>
      <c r="I135" s="18">
        <f t="shared" si="40"/>
        <v>8380.900000000001</v>
      </c>
      <c r="J135" s="20">
        <v>9829</v>
      </c>
      <c r="L135" s="24">
        <f t="shared" si="41"/>
        <v>0.17278573900177766</v>
      </c>
      <c r="N135" s="19">
        <f t="shared" si="42"/>
        <v>5.528298153034301</v>
      </c>
      <c r="O135" s="19">
        <v>7.531800766283525</v>
      </c>
      <c r="Q135" s="24">
        <f t="shared" si="43"/>
        <v>0.36240856730014953</v>
      </c>
      <c r="S135" s="34" t="s">
        <v>453</v>
      </c>
    </row>
    <row r="136" spans="1:19" ht="12.75">
      <c r="A136" s="16" t="s">
        <v>171</v>
      </c>
      <c r="B136" s="16" t="s">
        <v>18</v>
      </c>
      <c r="C136" s="31">
        <v>382</v>
      </c>
      <c r="D136" s="15">
        <v>453</v>
      </c>
      <c r="E136" s="19">
        <v>0.8432671081677704</v>
      </c>
      <c r="F136" s="20">
        <v>506</v>
      </c>
      <c r="G136" s="15">
        <v>371</v>
      </c>
      <c r="I136" s="18">
        <f t="shared" si="40"/>
        <v>420.20000000000005</v>
      </c>
      <c r="J136" s="20">
        <v>506</v>
      </c>
      <c r="L136" s="24">
        <f t="shared" si="41"/>
        <v>0.20418848167539255</v>
      </c>
      <c r="N136" s="19">
        <f t="shared" si="42"/>
        <v>0.9275938189845475</v>
      </c>
      <c r="O136" s="19">
        <v>1.3638814016172507</v>
      </c>
      <c r="Q136" s="24">
        <f t="shared" si="43"/>
        <v>0.47034334824515595</v>
      </c>
      <c r="S136" s="34" t="s">
        <v>18</v>
      </c>
    </row>
    <row r="137" spans="1:19" ht="12.75">
      <c r="A137" s="16" t="s">
        <v>172</v>
      </c>
      <c r="B137" s="16" t="s">
        <v>162</v>
      </c>
      <c r="C137" s="31">
        <v>212</v>
      </c>
      <c r="D137" s="15">
        <v>471</v>
      </c>
      <c r="E137" s="19">
        <v>0.45010615711252655</v>
      </c>
      <c r="F137" s="20">
        <v>429</v>
      </c>
      <c r="G137" s="15">
        <v>905</v>
      </c>
      <c r="I137" s="18">
        <f t="shared" si="40"/>
        <v>233.20000000000002</v>
      </c>
      <c r="J137" s="20">
        <v>429</v>
      </c>
      <c r="L137" s="24">
        <f t="shared" si="41"/>
        <v>0.8396226415094338</v>
      </c>
      <c r="N137" s="19">
        <f t="shared" si="42"/>
        <v>0.49511677282377925</v>
      </c>
      <c r="O137" s="19">
        <v>0.4740331491712707</v>
      </c>
      <c r="Q137" s="24">
        <f t="shared" si="43"/>
        <v>-0.04258313353486931</v>
      </c>
      <c r="S137" s="34" t="s">
        <v>453</v>
      </c>
    </row>
    <row r="138" spans="1:19" ht="12.75">
      <c r="A138" s="16" t="s">
        <v>173</v>
      </c>
      <c r="B138" s="16" t="s">
        <v>78</v>
      </c>
      <c r="C138" s="18">
        <v>130</v>
      </c>
      <c r="D138" s="15">
        <v>814</v>
      </c>
      <c r="E138" s="19">
        <v>0.1597051597051597</v>
      </c>
      <c r="F138" s="20">
        <v>157</v>
      </c>
      <c r="G138" s="15">
        <v>862</v>
      </c>
      <c r="I138" s="18">
        <f t="shared" si="40"/>
        <v>143</v>
      </c>
      <c r="J138" s="20">
        <v>157</v>
      </c>
      <c r="L138" s="24">
        <f t="shared" si="41"/>
        <v>0.0979020979020979</v>
      </c>
      <c r="N138" s="19">
        <f t="shared" si="42"/>
        <v>0.17567567567567569</v>
      </c>
      <c r="O138" s="19">
        <v>0.18213457076566125</v>
      </c>
      <c r="Q138" s="24">
        <f t="shared" si="43"/>
        <v>0.03676601820453322</v>
      </c>
      <c r="S138" s="34" t="s">
        <v>450</v>
      </c>
    </row>
    <row r="139" spans="1:19" ht="12.75">
      <c r="A139" s="16" t="s">
        <v>174</v>
      </c>
      <c r="B139" s="16" t="s">
        <v>18</v>
      </c>
      <c r="C139" s="31">
        <v>470</v>
      </c>
      <c r="D139" s="15">
        <v>469</v>
      </c>
      <c r="E139" s="19">
        <v>1.0021321961620469</v>
      </c>
      <c r="F139" s="20">
        <v>667</v>
      </c>
      <c r="G139" s="15">
        <v>455</v>
      </c>
      <c r="I139" s="18">
        <f t="shared" si="40"/>
        <v>517</v>
      </c>
      <c r="J139" s="20">
        <v>667</v>
      </c>
      <c r="L139" s="24">
        <f t="shared" si="41"/>
        <v>0.2901353965183752</v>
      </c>
      <c r="N139" s="19">
        <f t="shared" si="42"/>
        <v>1.1023454157782517</v>
      </c>
      <c r="O139" s="19">
        <v>1.4659340659340658</v>
      </c>
      <c r="Q139" s="24">
        <f t="shared" si="43"/>
        <v>0.3298318702574019</v>
      </c>
      <c r="S139" s="34" t="s">
        <v>18</v>
      </c>
    </row>
    <row r="140" spans="1:19" ht="12.75">
      <c r="A140" s="16" t="s">
        <v>175</v>
      </c>
      <c r="B140" s="16" t="s">
        <v>11</v>
      </c>
      <c r="C140" s="31">
        <v>242</v>
      </c>
      <c r="D140" s="15">
        <v>485</v>
      </c>
      <c r="E140" s="19">
        <v>0.49896907216494846</v>
      </c>
      <c r="F140" s="20">
        <v>340</v>
      </c>
      <c r="G140" s="15">
        <v>538</v>
      </c>
      <c r="I140" s="18">
        <f t="shared" si="40"/>
        <v>266.20000000000005</v>
      </c>
      <c r="J140" s="20">
        <v>340</v>
      </c>
      <c r="L140" s="24">
        <f t="shared" si="41"/>
        <v>0.27723516153268196</v>
      </c>
      <c r="N140" s="19">
        <f t="shared" si="42"/>
        <v>0.5488659793814433</v>
      </c>
      <c r="O140" s="19">
        <v>0.6319702602230484</v>
      </c>
      <c r="Q140" s="24">
        <f t="shared" si="43"/>
        <v>0.15141087982035478</v>
      </c>
      <c r="S140" s="34" t="s">
        <v>11</v>
      </c>
    </row>
    <row r="141" spans="1:19" ht="12.75">
      <c r="A141" s="16" t="s">
        <v>176</v>
      </c>
      <c r="B141" s="16" t="s">
        <v>446</v>
      </c>
      <c r="C141" s="31">
        <v>225</v>
      </c>
      <c r="D141" s="15">
        <v>320</v>
      </c>
      <c r="E141" s="19">
        <v>0.703125</v>
      </c>
      <c r="F141" s="20">
        <v>307</v>
      </c>
      <c r="G141" s="15">
        <v>0</v>
      </c>
      <c r="I141" s="18">
        <f t="shared" si="40"/>
        <v>247.50000000000003</v>
      </c>
      <c r="J141" s="20">
        <v>307</v>
      </c>
      <c r="L141" s="19" t="s">
        <v>7</v>
      </c>
      <c r="M141" s="19"/>
      <c r="N141" s="19">
        <f t="shared" si="42"/>
        <v>0.7734375000000001</v>
      </c>
      <c r="O141" s="19" t="s">
        <v>7</v>
      </c>
      <c r="Q141" s="19" t="s">
        <v>7</v>
      </c>
      <c r="R141" s="19"/>
      <c r="S141" s="34" t="s">
        <v>448</v>
      </c>
    </row>
    <row r="142" spans="1:19" ht="12.75">
      <c r="A142" s="16" t="s">
        <v>177</v>
      </c>
      <c r="B142" s="16" t="s">
        <v>11</v>
      </c>
      <c r="C142" s="31">
        <v>392</v>
      </c>
      <c r="D142" s="15">
        <v>585</v>
      </c>
      <c r="E142" s="19">
        <v>0.67008547008547</v>
      </c>
      <c r="F142" s="20">
        <v>510</v>
      </c>
      <c r="G142" s="15">
        <v>475</v>
      </c>
      <c r="I142" s="18">
        <f t="shared" si="40"/>
        <v>431.20000000000005</v>
      </c>
      <c r="J142" s="20">
        <v>510</v>
      </c>
      <c r="L142" s="24">
        <f aca="true" t="shared" si="44" ref="L142:L148">(J142-I142)/I142</f>
        <v>0.18274582560296834</v>
      </c>
      <c r="N142" s="19">
        <f t="shared" si="42"/>
        <v>0.7370940170940171</v>
      </c>
      <c r="O142" s="19">
        <v>1.0736842105263158</v>
      </c>
      <c r="Q142" s="24">
        <f aca="true" t="shared" si="45" ref="Q142:Q148">(O142-N142)/N142</f>
        <v>0.45664485890049794</v>
      </c>
      <c r="S142" s="34" t="s">
        <v>11</v>
      </c>
    </row>
    <row r="143" spans="1:19" ht="12.75">
      <c r="A143" s="16" t="s">
        <v>178</v>
      </c>
      <c r="B143" s="16" t="s">
        <v>28</v>
      </c>
      <c r="C143" s="31">
        <v>429</v>
      </c>
      <c r="D143" s="15">
        <v>640</v>
      </c>
      <c r="E143" s="19">
        <v>0.6703125</v>
      </c>
      <c r="F143" s="20">
        <v>681.6</v>
      </c>
      <c r="G143" s="15">
        <v>762</v>
      </c>
      <c r="I143" s="18">
        <f t="shared" si="40"/>
        <v>471.90000000000003</v>
      </c>
      <c r="J143" s="20">
        <v>681.6</v>
      </c>
      <c r="L143" s="24">
        <f t="shared" si="44"/>
        <v>0.44437380801017157</v>
      </c>
      <c r="N143" s="19">
        <f t="shared" si="42"/>
        <v>0.7373437500000001</v>
      </c>
      <c r="O143" s="19">
        <v>0.8944881889763779</v>
      </c>
      <c r="Q143" s="24">
        <f t="shared" si="45"/>
        <v>0.21312235843373983</v>
      </c>
      <c r="S143" s="34" t="s">
        <v>28</v>
      </c>
    </row>
    <row r="144" spans="1:19" ht="12.75">
      <c r="A144" s="16" t="s">
        <v>179</v>
      </c>
      <c r="B144" s="16" t="s">
        <v>18</v>
      </c>
      <c r="C144" s="18">
        <v>207</v>
      </c>
      <c r="D144" s="15">
        <v>443</v>
      </c>
      <c r="E144" s="19">
        <v>0.4672686230248307</v>
      </c>
      <c r="F144" s="20">
        <v>291</v>
      </c>
      <c r="G144" s="15">
        <v>351</v>
      </c>
      <c r="I144" s="18">
        <f t="shared" si="40"/>
        <v>227.70000000000002</v>
      </c>
      <c r="J144" s="20">
        <v>291</v>
      </c>
      <c r="L144" s="24">
        <f t="shared" si="44"/>
        <v>0.2779973649538866</v>
      </c>
      <c r="N144" s="19">
        <f t="shared" si="42"/>
        <v>0.5139954853273138</v>
      </c>
      <c r="O144" s="19">
        <v>0.8290598290598291</v>
      </c>
      <c r="Q144" s="24">
        <f t="shared" si="45"/>
        <v>0.6129710332608884</v>
      </c>
      <c r="S144" s="34" t="s">
        <v>18</v>
      </c>
    </row>
    <row r="145" spans="1:19" ht="12.75">
      <c r="A145" s="16" t="s">
        <v>180</v>
      </c>
      <c r="B145" s="16" t="s">
        <v>445</v>
      </c>
      <c r="C145" s="31">
        <v>539</v>
      </c>
      <c r="D145" s="15">
        <v>678</v>
      </c>
      <c r="E145" s="19">
        <v>0.7949852507374632</v>
      </c>
      <c r="F145" s="20">
        <v>953</v>
      </c>
      <c r="G145" s="15">
        <v>667</v>
      </c>
      <c r="I145" s="18">
        <f t="shared" si="40"/>
        <v>592.9000000000001</v>
      </c>
      <c r="J145" s="20">
        <v>953</v>
      </c>
      <c r="L145" s="24">
        <f t="shared" si="44"/>
        <v>0.607353685275763</v>
      </c>
      <c r="N145" s="19">
        <f t="shared" si="42"/>
        <v>0.8744837758112096</v>
      </c>
      <c r="O145" s="19">
        <v>1.4287856071964018</v>
      </c>
      <c r="Q145" s="24">
        <f t="shared" si="45"/>
        <v>0.6338617670419299</v>
      </c>
      <c r="S145" s="34" t="s">
        <v>448</v>
      </c>
    </row>
    <row r="146" spans="1:19" ht="12.75">
      <c r="A146" s="16" t="s">
        <v>181</v>
      </c>
      <c r="B146" s="16" t="s">
        <v>11</v>
      </c>
      <c r="C146" s="31">
        <v>355</v>
      </c>
      <c r="D146" s="15">
        <v>577</v>
      </c>
      <c r="E146" s="19">
        <v>0.6152512998266898</v>
      </c>
      <c r="F146" s="20">
        <v>462</v>
      </c>
      <c r="G146" s="15">
        <v>482</v>
      </c>
      <c r="I146" s="18">
        <f t="shared" si="40"/>
        <v>390.50000000000006</v>
      </c>
      <c r="J146" s="20">
        <v>462</v>
      </c>
      <c r="L146" s="24">
        <f t="shared" si="44"/>
        <v>0.18309859154929561</v>
      </c>
      <c r="N146" s="19">
        <f t="shared" si="42"/>
        <v>0.6767764298093588</v>
      </c>
      <c r="O146" s="19">
        <v>0.9585062240663901</v>
      </c>
      <c r="Q146" s="24">
        <f t="shared" si="45"/>
        <v>0.41628192390859675</v>
      </c>
      <c r="S146" s="34" t="s">
        <v>11</v>
      </c>
    </row>
    <row r="147" spans="1:19" ht="12.75">
      <c r="A147" s="16" t="s">
        <v>182</v>
      </c>
      <c r="B147" s="16" t="s">
        <v>421</v>
      </c>
      <c r="C147" s="31">
        <v>131</v>
      </c>
      <c r="D147" s="15">
        <v>506</v>
      </c>
      <c r="E147" s="19">
        <v>0.25889328063241107</v>
      </c>
      <c r="F147" s="20">
        <v>188</v>
      </c>
      <c r="G147" s="15">
        <v>453</v>
      </c>
      <c r="I147" s="18">
        <f t="shared" si="40"/>
        <v>144.10000000000002</v>
      </c>
      <c r="J147" s="20">
        <v>188</v>
      </c>
      <c r="L147" s="24">
        <f t="shared" si="44"/>
        <v>0.30464954892435786</v>
      </c>
      <c r="N147" s="19">
        <f t="shared" si="42"/>
        <v>0.2847826086956522</v>
      </c>
      <c r="O147" s="19">
        <v>0.41501103752759383</v>
      </c>
      <c r="Q147" s="24">
        <f t="shared" si="45"/>
        <v>0.4572906661274286</v>
      </c>
      <c r="S147" s="34" t="s">
        <v>451</v>
      </c>
    </row>
    <row r="148" spans="1:19" ht="12.75">
      <c r="A148" s="16" t="s">
        <v>183</v>
      </c>
      <c r="B148" s="16" t="s">
        <v>52</v>
      </c>
      <c r="C148" s="31">
        <v>823</v>
      </c>
      <c r="D148" s="15">
        <v>350</v>
      </c>
      <c r="E148" s="19">
        <v>2.3514285714285714</v>
      </c>
      <c r="F148" s="20">
        <v>823</v>
      </c>
      <c r="G148" s="15">
        <v>196</v>
      </c>
      <c r="I148" s="18">
        <f t="shared" si="40"/>
        <v>905.3000000000001</v>
      </c>
      <c r="J148" s="20">
        <v>823</v>
      </c>
      <c r="L148" s="24">
        <f t="shared" si="44"/>
        <v>-0.09090909090909098</v>
      </c>
      <c r="N148" s="19">
        <f t="shared" si="42"/>
        <v>2.5865714285714287</v>
      </c>
      <c r="O148" s="19">
        <v>4.198979591836735</v>
      </c>
      <c r="Q148" s="24">
        <f t="shared" si="45"/>
        <v>0.6233766233766233</v>
      </c>
      <c r="S148" s="34" t="s">
        <v>453</v>
      </c>
    </row>
    <row r="149" spans="1:19" ht="12.75">
      <c r="A149" s="49" t="s">
        <v>461</v>
      </c>
      <c r="B149" s="16" t="s">
        <v>18</v>
      </c>
      <c r="C149" s="31"/>
      <c r="E149" s="19" t="s">
        <v>7</v>
      </c>
      <c r="F149" s="20">
        <v>337</v>
      </c>
      <c r="G149" s="15">
        <v>529</v>
      </c>
      <c r="I149" s="18" t="s">
        <v>7</v>
      </c>
      <c r="J149" s="20">
        <v>337</v>
      </c>
      <c r="L149" s="19" t="s">
        <v>7</v>
      </c>
      <c r="M149" s="19"/>
      <c r="N149" s="19" t="s">
        <v>7</v>
      </c>
      <c r="O149" s="19">
        <v>0.6370510396975425</v>
      </c>
      <c r="Q149" s="19" t="s">
        <v>7</v>
      </c>
      <c r="R149" s="19"/>
      <c r="S149" s="34" t="s">
        <v>18</v>
      </c>
    </row>
    <row r="150" spans="1:19" ht="12.75">
      <c r="A150" s="16" t="s">
        <v>184</v>
      </c>
      <c r="B150" s="16" t="s">
        <v>11</v>
      </c>
      <c r="C150" s="31">
        <v>710</v>
      </c>
      <c r="D150" s="15">
        <v>1112</v>
      </c>
      <c r="E150" s="19">
        <v>0.6384892086330936</v>
      </c>
      <c r="F150" s="20">
        <v>924</v>
      </c>
      <c r="G150" s="15">
        <v>1182</v>
      </c>
      <c r="I150" s="18">
        <f aca="true" t="shared" si="46" ref="I150:I161">C150*1.1</f>
        <v>781.0000000000001</v>
      </c>
      <c r="J150" s="20">
        <v>924</v>
      </c>
      <c r="L150" s="24">
        <f aca="true" t="shared" si="47" ref="L150:L161">(J150-I150)/I150</f>
        <v>0.18309859154929561</v>
      </c>
      <c r="N150" s="19">
        <f aca="true" t="shared" si="48" ref="N150:N161">E150*1.1</f>
        <v>0.702338129496403</v>
      </c>
      <c r="O150" s="19">
        <v>0.7817258883248731</v>
      </c>
      <c r="Q150" s="24">
        <f aca="true" t="shared" si="49" ref="Q150:Q161">(O150-N150)/N150</f>
        <v>0.11303353113605481</v>
      </c>
      <c r="S150" s="34" t="s">
        <v>11</v>
      </c>
    </row>
    <row r="151" spans="1:19" ht="12.75">
      <c r="A151" s="16" t="s">
        <v>185</v>
      </c>
      <c r="B151" s="16" t="s">
        <v>42</v>
      </c>
      <c r="C151" s="31">
        <v>230</v>
      </c>
      <c r="D151" s="15">
        <v>650</v>
      </c>
      <c r="E151" s="19">
        <v>0.35384615384615387</v>
      </c>
      <c r="F151" s="20">
        <v>321</v>
      </c>
      <c r="G151" s="15">
        <v>678</v>
      </c>
      <c r="I151" s="18">
        <f t="shared" si="46"/>
        <v>253.00000000000003</v>
      </c>
      <c r="J151" s="20">
        <v>321</v>
      </c>
      <c r="L151" s="24">
        <f t="shared" si="47"/>
        <v>0.2687747035573121</v>
      </c>
      <c r="N151" s="19">
        <f t="shared" si="48"/>
        <v>0.38923076923076927</v>
      </c>
      <c r="O151" s="19">
        <v>0.47345132743362833</v>
      </c>
      <c r="Q151" s="24">
        <f t="shared" si="49"/>
        <v>0.21637692818916357</v>
      </c>
      <c r="S151" s="34" t="s">
        <v>450</v>
      </c>
    </row>
    <row r="152" spans="1:19" ht="12.75">
      <c r="A152" s="16" t="s">
        <v>186</v>
      </c>
      <c r="B152" s="16" t="s">
        <v>187</v>
      </c>
      <c r="C152" s="18">
        <v>30</v>
      </c>
      <c r="D152" s="15">
        <v>637</v>
      </c>
      <c r="E152" s="19">
        <v>0.04709576138147567</v>
      </c>
      <c r="F152" s="20">
        <v>50</v>
      </c>
      <c r="G152" s="15">
        <v>694</v>
      </c>
      <c r="I152" s="18">
        <f t="shared" si="46"/>
        <v>33</v>
      </c>
      <c r="J152" s="20">
        <v>50</v>
      </c>
      <c r="L152" s="24">
        <f t="shared" si="47"/>
        <v>0.5151515151515151</v>
      </c>
      <c r="N152" s="19">
        <f t="shared" si="48"/>
        <v>0.05180533751962324</v>
      </c>
      <c r="O152" s="19">
        <v>0.07204610951008646</v>
      </c>
      <c r="Q152" s="24">
        <f t="shared" si="49"/>
        <v>0.3907082350886384</v>
      </c>
      <c r="S152" s="34" t="s">
        <v>449</v>
      </c>
    </row>
    <row r="153" spans="1:19" ht="12.75">
      <c r="A153" s="16" t="s">
        <v>188</v>
      </c>
      <c r="B153" s="16" t="s">
        <v>189</v>
      </c>
      <c r="C153" s="31">
        <v>96</v>
      </c>
      <c r="D153" s="15">
        <v>277</v>
      </c>
      <c r="E153" s="19">
        <v>0.34657039711191334</v>
      </c>
      <c r="F153" s="20">
        <v>121.5</v>
      </c>
      <c r="G153" s="15">
        <v>522</v>
      </c>
      <c r="I153" s="18">
        <f t="shared" si="46"/>
        <v>105.60000000000001</v>
      </c>
      <c r="J153" s="20">
        <v>121.5</v>
      </c>
      <c r="L153" s="24">
        <f t="shared" si="47"/>
        <v>0.1505681818181817</v>
      </c>
      <c r="N153" s="19">
        <f t="shared" si="48"/>
        <v>0.3812274368231047</v>
      </c>
      <c r="O153" s="19">
        <v>0.23275862068965517</v>
      </c>
      <c r="Q153" s="24">
        <f t="shared" si="49"/>
        <v>-0.3894494514106584</v>
      </c>
      <c r="S153" s="34" t="s">
        <v>449</v>
      </c>
    </row>
    <row r="154" spans="1:19" ht="12.75">
      <c r="A154" s="16" t="s">
        <v>190</v>
      </c>
      <c r="B154" s="16" t="s">
        <v>147</v>
      </c>
      <c r="C154" s="31">
        <v>870</v>
      </c>
      <c r="D154" s="15">
        <v>689</v>
      </c>
      <c r="E154" s="19">
        <v>1.262699564586357</v>
      </c>
      <c r="F154" s="20">
        <v>1100</v>
      </c>
      <c r="G154" s="15">
        <v>734</v>
      </c>
      <c r="I154" s="18">
        <f t="shared" si="46"/>
        <v>957.0000000000001</v>
      </c>
      <c r="J154" s="20">
        <v>1100</v>
      </c>
      <c r="L154" s="24">
        <f t="shared" si="47"/>
        <v>0.1494252873563217</v>
      </c>
      <c r="N154" s="19">
        <f t="shared" si="48"/>
        <v>1.3889695210449928</v>
      </c>
      <c r="O154" s="19">
        <v>1.4986376021798364</v>
      </c>
      <c r="Q154" s="24">
        <f t="shared" si="49"/>
        <v>0.07895643458924477</v>
      </c>
      <c r="S154" s="34" t="s">
        <v>453</v>
      </c>
    </row>
    <row r="155" spans="1:19" ht="12.75">
      <c r="A155" s="16" t="s">
        <v>191</v>
      </c>
      <c r="B155" s="16" t="s">
        <v>192</v>
      </c>
      <c r="C155" s="18">
        <v>80</v>
      </c>
      <c r="D155" s="15">
        <v>391</v>
      </c>
      <c r="E155" s="19">
        <v>0.20460358056265984</v>
      </c>
      <c r="F155" s="20">
        <v>50</v>
      </c>
      <c r="G155" s="15">
        <v>403</v>
      </c>
      <c r="I155" s="18">
        <f t="shared" si="46"/>
        <v>88</v>
      </c>
      <c r="J155" s="20">
        <v>50</v>
      </c>
      <c r="L155" s="24">
        <f t="shared" si="47"/>
        <v>-0.4318181818181818</v>
      </c>
      <c r="N155" s="19">
        <f t="shared" si="48"/>
        <v>0.22506393861892585</v>
      </c>
      <c r="O155" s="19">
        <v>0.12406947890818859</v>
      </c>
      <c r="Q155" s="24">
        <f t="shared" si="49"/>
        <v>-0.4487367471238439</v>
      </c>
      <c r="S155" s="34" t="s">
        <v>450</v>
      </c>
    </row>
    <row r="156" spans="1:19" ht="12.75">
      <c r="A156" s="16" t="s">
        <v>193</v>
      </c>
      <c r="B156" s="16" t="s">
        <v>11</v>
      </c>
      <c r="C156" s="31">
        <v>269</v>
      </c>
      <c r="D156" s="15">
        <v>644</v>
      </c>
      <c r="E156" s="19">
        <v>0.41770186335403725</v>
      </c>
      <c r="F156" s="20">
        <v>420</v>
      </c>
      <c r="G156" s="15">
        <v>1032</v>
      </c>
      <c r="I156" s="18">
        <f t="shared" si="46"/>
        <v>295.90000000000003</v>
      </c>
      <c r="J156" s="20">
        <v>420</v>
      </c>
      <c r="L156" s="24">
        <f t="shared" si="47"/>
        <v>0.4193984454207501</v>
      </c>
      <c r="N156" s="19">
        <f t="shared" si="48"/>
        <v>0.459472049689441</v>
      </c>
      <c r="O156" s="19">
        <v>0.4069767441860465</v>
      </c>
      <c r="Q156" s="24">
        <f t="shared" si="49"/>
        <v>-0.11425135770255508</v>
      </c>
      <c r="S156" s="34" t="s">
        <v>11</v>
      </c>
    </row>
    <row r="157" spans="1:19" ht="12.75">
      <c r="A157" s="16" t="s">
        <v>194</v>
      </c>
      <c r="B157" s="16" t="s">
        <v>11</v>
      </c>
      <c r="C157" s="31">
        <v>1539</v>
      </c>
      <c r="D157" s="15">
        <v>1911</v>
      </c>
      <c r="E157" s="19">
        <v>0.8053375196232339</v>
      </c>
      <c r="F157" s="20">
        <v>2331</v>
      </c>
      <c r="G157" s="15">
        <v>2400</v>
      </c>
      <c r="I157" s="18">
        <f t="shared" si="46"/>
        <v>1692.9</v>
      </c>
      <c r="J157" s="20">
        <v>2331</v>
      </c>
      <c r="L157" s="24">
        <f t="shared" si="47"/>
        <v>0.37692716640085056</v>
      </c>
      <c r="N157" s="19">
        <f t="shared" si="48"/>
        <v>0.8858712715855573</v>
      </c>
      <c r="O157" s="19">
        <v>0.97125</v>
      </c>
      <c r="Q157" s="24">
        <f t="shared" si="49"/>
        <v>0.09637825624667719</v>
      </c>
      <c r="S157" s="34" t="s">
        <v>11</v>
      </c>
    </row>
    <row r="158" spans="1:19" ht="12.75">
      <c r="A158" s="16" t="s">
        <v>195</v>
      </c>
      <c r="B158" s="16" t="s">
        <v>28</v>
      </c>
      <c r="C158" s="31">
        <v>210</v>
      </c>
      <c r="D158" s="15">
        <v>220</v>
      </c>
      <c r="E158" s="19">
        <v>0.9545454545454546</v>
      </c>
      <c r="F158" s="20">
        <v>330</v>
      </c>
      <c r="G158" s="15">
        <v>217</v>
      </c>
      <c r="I158" s="18">
        <f t="shared" si="46"/>
        <v>231.00000000000003</v>
      </c>
      <c r="J158" s="20">
        <v>330</v>
      </c>
      <c r="L158" s="24">
        <f t="shared" si="47"/>
        <v>0.4285714285714284</v>
      </c>
      <c r="N158" s="19">
        <f t="shared" si="48"/>
        <v>1.05</v>
      </c>
      <c r="O158" s="19">
        <v>1.5207373271889402</v>
      </c>
      <c r="Q158" s="24">
        <f t="shared" si="49"/>
        <v>0.44832126398946676</v>
      </c>
      <c r="S158" s="34" t="s">
        <v>28</v>
      </c>
    </row>
    <row r="159" spans="1:19" ht="12.75">
      <c r="A159" s="16" t="s">
        <v>196</v>
      </c>
      <c r="B159" s="16" t="s">
        <v>89</v>
      </c>
      <c r="C159" s="31">
        <v>74</v>
      </c>
      <c r="D159" s="15">
        <v>583</v>
      </c>
      <c r="E159" s="19">
        <v>0.1269296740994854</v>
      </c>
      <c r="F159" s="20">
        <v>125</v>
      </c>
      <c r="G159" s="15">
        <v>705</v>
      </c>
      <c r="I159" s="18">
        <f t="shared" si="46"/>
        <v>81.4</v>
      </c>
      <c r="J159" s="20">
        <v>125</v>
      </c>
      <c r="L159" s="24">
        <f t="shared" si="47"/>
        <v>0.5356265356265355</v>
      </c>
      <c r="N159" s="19">
        <f t="shared" si="48"/>
        <v>0.13962264150943396</v>
      </c>
      <c r="O159" s="19">
        <v>0.1773049645390071</v>
      </c>
      <c r="Q159" s="24">
        <f t="shared" si="49"/>
        <v>0.2698869081847806</v>
      </c>
      <c r="S159" s="34" t="s">
        <v>450</v>
      </c>
    </row>
    <row r="160" spans="1:19" ht="12.75">
      <c r="A160" s="16" t="s">
        <v>197</v>
      </c>
      <c r="B160" s="16" t="s">
        <v>198</v>
      </c>
      <c r="C160" s="31">
        <v>90</v>
      </c>
      <c r="D160" s="15">
        <v>510</v>
      </c>
      <c r="E160" s="19">
        <v>0.1269296740994854</v>
      </c>
      <c r="F160" s="20">
        <v>135</v>
      </c>
      <c r="G160" s="15">
        <v>583</v>
      </c>
      <c r="I160" s="18">
        <f t="shared" si="46"/>
        <v>99.00000000000001</v>
      </c>
      <c r="J160" s="20">
        <v>135</v>
      </c>
      <c r="L160" s="24">
        <f t="shared" si="47"/>
        <v>0.3636363636363634</v>
      </c>
      <c r="N160" s="19">
        <f t="shared" si="48"/>
        <v>0.13962264150943396</v>
      </c>
      <c r="O160" s="19">
        <v>0.23156089193825044</v>
      </c>
      <c r="Q160" s="24">
        <f t="shared" si="49"/>
        <v>0.6584766584766586</v>
      </c>
      <c r="S160" s="34" t="s">
        <v>449</v>
      </c>
    </row>
    <row r="161" spans="1:19" ht="12.75">
      <c r="A161" s="16" t="s">
        <v>199</v>
      </c>
      <c r="B161" s="16" t="s">
        <v>28</v>
      </c>
      <c r="C161" s="31">
        <v>914</v>
      </c>
      <c r="D161" s="15">
        <v>1270</v>
      </c>
      <c r="E161" s="19">
        <v>0.7196850393700788</v>
      </c>
      <c r="F161" s="20">
        <v>1743.6</v>
      </c>
      <c r="G161" s="15">
        <v>2824</v>
      </c>
      <c r="I161" s="18">
        <f t="shared" si="46"/>
        <v>1005.4000000000001</v>
      </c>
      <c r="J161" s="20">
        <v>1743.6</v>
      </c>
      <c r="L161" s="24">
        <f t="shared" si="47"/>
        <v>0.7342351302963992</v>
      </c>
      <c r="N161" s="19">
        <f t="shared" si="48"/>
        <v>0.7916535433070867</v>
      </c>
      <c r="O161" s="19">
        <v>0.6174220963172804</v>
      </c>
      <c r="Q161" s="24">
        <f t="shared" si="49"/>
        <v>-0.22008547610608115</v>
      </c>
      <c r="S161" s="34" t="s">
        <v>28</v>
      </c>
    </row>
    <row r="162" spans="1:19" ht="12.75">
      <c r="A162" s="49" t="s">
        <v>200</v>
      </c>
      <c r="B162" s="16" t="s">
        <v>18</v>
      </c>
      <c r="C162" s="31"/>
      <c r="E162" s="19" t="s">
        <v>7</v>
      </c>
      <c r="F162" s="20">
        <v>289</v>
      </c>
      <c r="G162" s="15">
        <v>325</v>
      </c>
      <c r="I162" s="18" t="s">
        <v>7</v>
      </c>
      <c r="J162" s="20">
        <v>289</v>
      </c>
      <c r="L162" s="19" t="s">
        <v>7</v>
      </c>
      <c r="M162" s="19"/>
      <c r="N162" s="19" t="s">
        <v>7</v>
      </c>
      <c r="O162" s="19">
        <v>0.8892307692307693</v>
      </c>
      <c r="Q162" s="19" t="s">
        <v>7</v>
      </c>
      <c r="R162" s="19"/>
      <c r="S162" s="34" t="s">
        <v>18</v>
      </c>
    </row>
    <row r="163" spans="1:19" ht="12.75">
      <c r="A163" s="16" t="s">
        <v>201</v>
      </c>
      <c r="B163" s="16" t="s">
        <v>446</v>
      </c>
      <c r="C163" s="31">
        <v>506</v>
      </c>
      <c r="D163" s="15">
        <v>710</v>
      </c>
      <c r="E163" s="19">
        <v>0.7126760563380282</v>
      </c>
      <c r="F163" s="20">
        <v>886</v>
      </c>
      <c r="G163" s="15">
        <v>1193</v>
      </c>
      <c r="I163" s="18">
        <f aca="true" t="shared" si="50" ref="I163:I177">C163*1.1</f>
        <v>556.6</v>
      </c>
      <c r="J163" s="20">
        <v>886</v>
      </c>
      <c r="L163" s="24">
        <f aca="true" t="shared" si="51" ref="L163:L177">(J163-I163)/I163</f>
        <v>0.5918074020840819</v>
      </c>
      <c r="N163" s="19">
        <f aca="true" t="shared" si="52" ref="N163:N177">E163*1.1</f>
        <v>0.7839436619718311</v>
      </c>
      <c r="O163" s="19">
        <v>0.7426655490360435</v>
      </c>
      <c r="Q163" s="24">
        <f aca="true" t="shared" si="53" ref="Q163:Q177">(O163-N163)/N163</f>
        <v>-0.05265443798851805</v>
      </c>
      <c r="S163" s="34" t="s">
        <v>452</v>
      </c>
    </row>
    <row r="164" spans="1:19" ht="12.75">
      <c r="A164" s="16" t="s">
        <v>202</v>
      </c>
      <c r="B164" s="16" t="s">
        <v>11</v>
      </c>
      <c r="C164" s="31">
        <v>410</v>
      </c>
      <c r="D164" s="15">
        <v>803</v>
      </c>
      <c r="E164" s="19">
        <v>0.5105853051058531</v>
      </c>
      <c r="F164" s="20">
        <v>520</v>
      </c>
      <c r="G164" s="15">
        <v>824</v>
      </c>
      <c r="I164" s="18">
        <f t="shared" si="50"/>
        <v>451.00000000000006</v>
      </c>
      <c r="J164" s="20">
        <v>520</v>
      </c>
      <c r="L164" s="24">
        <f t="shared" si="51"/>
        <v>0.1529933481152992</v>
      </c>
      <c r="N164" s="19">
        <f t="shared" si="52"/>
        <v>0.5616438356164385</v>
      </c>
      <c r="O164" s="19">
        <v>0.6310679611650486</v>
      </c>
      <c r="Q164" s="24">
        <f t="shared" si="53"/>
        <v>0.12360880890362284</v>
      </c>
      <c r="S164" s="34" t="s">
        <v>11</v>
      </c>
    </row>
    <row r="165" spans="1:19" ht="12.75">
      <c r="A165" s="16" t="s">
        <v>203</v>
      </c>
      <c r="B165" s="16" t="s">
        <v>204</v>
      </c>
      <c r="C165" s="31">
        <v>155</v>
      </c>
      <c r="D165" s="15">
        <v>707</v>
      </c>
      <c r="E165" s="19">
        <v>0.21923620933521923</v>
      </c>
      <c r="F165" s="20">
        <v>250</v>
      </c>
      <c r="G165" s="15">
        <v>427</v>
      </c>
      <c r="I165" s="18">
        <f t="shared" si="50"/>
        <v>170.5</v>
      </c>
      <c r="J165" s="20">
        <v>250</v>
      </c>
      <c r="L165" s="24">
        <f t="shared" si="51"/>
        <v>0.4662756598240469</v>
      </c>
      <c r="N165" s="19">
        <f t="shared" si="52"/>
        <v>0.24115983026874116</v>
      </c>
      <c r="O165" s="19">
        <v>0.585480093676815</v>
      </c>
      <c r="Q165" s="24">
        <f t="shared" si="53"/>
        <v>1.4277678957742415</v>
      </c>
      <c r="S165" s="34" t="s">
        <v>449</v>
      </c>
    </row>
    <row r="166" spans="1:19" ht="12.75">
      <c r="A166" s="16" t="s">
        <v>205</v>
      </c>
      <c r="B166" s="16" t="s">
        <v>28</v>
      </c>
      <c r="C166" s="18">
        <v>279</v>
      </c>
      <c r="D166" s="15">
        <v>578</v>
      </c>
      <c r="E166" s="19">
        <v>0.4826989619377163</v>
      </c>
      <c r="F166" s="20">
        <v>466.8</v>
      </c>
      <c r="G166" s="15">
        <v>497</v>
      </c>
      <c r="I166" s="18">
        <f t="shared" si="50"/>
        <v>306.90000000000003</v>
      </c>
      <c r="J166" s="20">
        <v>466.8</v>
      </c>
      <c r="L166" s="24">
        <f t="shared" si="51"/>
        <v>0.5210166177908112</v>
      </c>
      <c r="N166" s="19">
        <f t="shared" si="52"/>
        <v>0.530968858131488</v>
      </c>
      <c r="O166" s="19">
        <v>0.939235412474849</v>
      </c>
      <c r="Q166" s="24">
        <f t="shared" si="53"/>
        <v>0.7689086621390114</v>
      </c>
      <c r="S166" s="34" t="s">
        <v>28</v>
      </c>
    </row>
    <row r="167" spans="1:19" ht="12.75">
      <c r="A167" s="16" t="s">
        <v>206</v>
      </c>
      <c r="B167" s="16" t="s">
        <v>89</v>
      </c>
      <c r="C167" s="31">
        <v>90</v>
      </c>
      <c r="D167" s="15">
        <v>439</v>
      </c>
      <c r="E167" s="19">
        <v>0.20501138952164008</v>
      </c>
      <c r="F167" s="20">
        <v>152</v>
      </c>
      <c r="G167" s="15">
        <v>464</v>
      </c>
      <c r="I167" s="18">
        <f t="shared" si="50"/>
        <v>99.00000000000001</v>
      </c>
      <c r="J167" s="20">
        <v>152</v>
      </c>
      <c r="L167" s="24">
        <f t="shared" si="51"/>
        <v>0.5353535353535351</v>
      </c>
      <c r="N167" s="19">
        <f t="shared" si="52"/>
        <v>0.2255125284738041</v>
      </c>
      <c r="O167" s="19">
        <v>0.3275862068965517</v>
      </c>
      <c r="Q167" s="24">
        <f t="shared" si="53"/>
        <v>0.452629745733194</v>
      </c>
      <c r="S167" s="34" t="s">
        <v>450</v>
      </c>
    </row>
    <row r="168" spans="1:19" ht="12.75">
      <c r="A168" s="16" t="s">
        <v>207</v>
      </c>
      <c r="B168" s="16" t="s">
        <v>11</v>
      </c>
      <c r="C168" s="18">
        <v>232</v>
      </c>
      <c r="D168" s="15">
        <v>384</v>
      </c>
      <c r="E168" s="19">
        <v>0.6041666666666666</v>
      </c>
      <c r="F168" s="20">
        <v>380</v>
      </c>
      <c r="G168" s="15">
        <v>612</v>
      </c>
      <c r="I168" s="18">
        <f t="shared" si="50"/>
        <v>255.20000000000002</v>
      </c>
      <c r="J168" s="20">
        <v>380</v>
      </c>
      <c r="L168" s="24">
        <f t="shared" si="51"/>
        <v>0.4890282131661441</v>
      </c>
      <c r="N168" s="19">
        <f t="shared" si="52"/>
        <v>0.6645833333333333</v>
      </c>
      <c r="O168" s="19">
        <v>0.6209150326797386</v>
      </c>
      <c r="Q168" s="24">
        <f t="shared" si="53"/>
        <v>-0.06570778781732123</v>
      </c>
      <c r="S168" s="34" t="s">
        <v>11</v>
      </c>
    </row>
    <row r="169" spans="1:19" ht="12.75">
      <c r="A169" s="16" t="s">
        <v>208</v>
      </c>
      <c r="B169" s="16" t="s">
        <v>28</v>
      </c>
      <c r="C169" s="31">
        <v>279</v>
      </c>
      <c r="D169" s="15">
        <v>394</v>
      </c>
      <c r="E169" s="19">
        <v>0.7081218274111675</v>
      </c>
      <c r="F169" s="20">
        <v>445.2</v>
      </c>
      <c r="G169" s="15">
        <v>315</v>
      </c>
      <c r="I169" s="18">
        <f t="shared" si="50"/>
        <v>306.90000000000003</v>
      </c>
      <c r="J169" s="20">
        <v>445.2</v>
      </c>
      <c r="L169" s="24">
        <f t="shared" si="51"/>
        <v>0.4506353861192569</v>
      </c>
      <c r="N169" s="19">
        <f t="shared" si="52"/>
        <v>0.7789340101522843</v>
      </c>
      <c r="O169" s="19">
        <v>1.4133333333333333</v>
      </c>
      <c r="Q169" s="24">
        <f t="shared" si="53"/>
        <v>0.8144455305745628</v>
      </c>
      <c r="S169" s="34" t="s">
        <v>28</v>
      </c>
    </row>
    <row r="170" spans="1:19" ht="12.75">
      <c r="A170" s="16" t="s">
        <v>209</v>
      </c>
      <c r="B170" s="16" t="s">
        <v>11</v>
      </c>
      <c r="C170" s="31">
        <v>1146</v>
      </c>
      <c r="D170" s="15">
        <v>1110</v>
      </c>
      <c r="E170" s="19">
        <v>1.0324324324324323</v>
      </c>
      <c r="F170" s="20">
        <v>1491</v>
      </c>
      <c r="G170" s="15">
        <v>1198</v>
      </c>
      <c r="I170" s="18">
        <f t="shared" si="50"/>
        <v>1260.6000000000001</v>
      </c>
      <c r="J170" s="20">
        <v>1491</v>
      </c>
      <c r="L170" s="24">
        <f t="shared" si="51"/>
        <v>0.18277010947168001</v>
      </c>
      <c r="N170" s="19">
        <f t="shared" si="52"/>
        <v>1.1356756756756756</v>
      </c>
      <c r="O170" s="19">
        <v>1.2445742904841401</v>
      </c>
      <c r="Q170" s="24">
        <f t="shared" si="53"/>
        <v>0.09588883264905254</v>
      </c>
      <c r="S170" s="34" t="s">
        <v>11</v>
      </c>
    </row>
    <row r="171" spans="1:19" ht="12.75">
      <c r="A171" s="16" t="s">
        <v>210</v>
      </c>
      <c r="B171" s="16" t="s">
        <v>18</v>
      </c>
      <c r="C171" s="31">
        <v>290</v>
      </c>
      <c r="D171" s="15">
        <v>1125</v>
      </c>
      <c r="E171" s="19">
        <v>0.2577777777777778</v>
      </c>
      <c r="F171" s="20">
        <v>490</v>
      </c>
      <c r="G171" s="15">
        <v>404</v>
      </c>
      <c r="I171" s="18">
        <f t="shared" si="50"/>
        <v>319</v>
      </c>
      <c r="J171" s="20">
        <v>490</v>
      </c>
      <c r="L171" s="24">
        <f t="shared" si="51"/>
        <v>0.5360501567398119</v>
      </c>
      <c r="N171" s="19">
        <f t="shared" si="52"/>
        <v>0.28355555555555556</v>
      </c>
      <c r="O171" s="19">
        <v>1.2128712871287128</v>
      </c>
      <c r="Q171" s="24">
        <f t="shared" si="53"/>
        <v>3.277367391911605</v>
      </c>
      <c r="S171" s="34" t="s">
        <v>18</v>
      </c>
    </row>
    <row r="172" spans="1:19" ht="12.75">
      <c r="A172" s="16" t="s">
        <v>211</v>
      </c>
      <c r="B172" s="16" t="s">
        <v>11</v>
      </c>
      <c r="C172" s="31">
        <v>1893</v>
      </c>
      <c r="D172" s="15">
        <v>1527</v>
      </c>
      <c r="E172" s="19">
        <v>1.2396856581532416</v>
      </c>
      <c r="F172" s="20">
        <v>2463</v>
      </c>
      <c r="G172" s="15">
        <v>2397</v>
      </c>
      <c r="I172" s="18">
        <f t="shared" si="50"/>
        <v>2082.3</v>
      </c>
      <c r="J172" s="20">
        <v>2463</v>
      </c>
      <c r="L172" s="24">
        <f t="shared" si="51"/>
        <v>0.1828266820342889</v>
      </c>
      <c r="N172" s="19">
        <f t="shared" si="52"/>
        <v>1.3636542239685658</v>
      </c>
      <c r="O172" s="19">
        <v>1.027534418022528</v>
      </c>
      <c r="Q172" s="24">
        <f t="shared" si="53"/>
        <v>-0.24648462934236162</v>
      </c>
      <c r="S172" s="34" t="s">
        <v>11</v>
      </c>
    </row>
    <row r="173" spans="1:19" ht="12.75">
      <c r="A173" s="16" t="s">
        <v>212</v>
      </c>
      <c r="B173" s="16" t="s">
        <v>11</v>
      </c>
      <c r="C173" s="31">
        <v>1154</v>
      </c>
      <c r="D173" s="15">
        <v>1380</v>
      </c>
      <c r="E173" s="19">
        <v>0.836231884057971</v>
      </c>
      <c r="F173" s="20">
        <v>1607</v>
      </c>
      <c r="G173" s="15">
        <v>1662</v>
      </c>
      <c r="I173" s="18">
        <f t="shared" si="50"/>
        <v>1269.4</v>
      </c>
      <c r="J173" s="20">
        <v>1607</v>
      </c>
      <c r="L173" s="24">
        <f t="shared" si="51"/>
        <v>0.2659524184654166</v>
      </c>
      <c r="N173" s="19">
        <f t="shared" si="52"/>
        <v>0.9198550724637682</v>
      </c>
      <c r="O173" s="19">
        <v>0.96690734055355</v>
      </c>
      <c r="Q173" s="24">
        <f t="shared" si="53"/>
        <v>0.05115182760666368</v>
      </c>
      <c r="S173" s="34" t="s">
        <v>11</v>
      </c>
    </row>
    <row r="174" spans="1:19" ht="12.75">
      <c r="A174" s="16" t="s">
        <v>213</v>
      </c>
      <c r="B174" s="16" t="s">
        <v>446</v>
      </c>
      <c r="C174" s="31">
        <v>1046</v>
      </c>
      <c r="D174" s="15">
        <v>1636</v>
      </c>
      <c r="E174" s="19">
        <v>0.6393643031784841</v>
      </c>
      <c r="F174" s="20">
        <v>1470</v>
      </c>
      <c r="G174" s="15">
        <v>2552</v>
      </c>
      <c r="I174" s="18">
        <f t="shared" si="50"/>
        <v>1150.6000000000001</v>
      </c>
      <c r="J174" s="20">
        <v>1470</v>
      </c>
      <c r="L174" s="24">
        <f t="shared" si="51"/>
        <v>0.27759429862680324</v>
      </c>
      <c r="N174" s="19">
        <f t="shared" si="52"/>
        <v>0.7033007334963326</v>
      </c>
      <c r="O174" s="19">
        <v>0.5760188087774295</v>
      </c>
      <c r="Q174" s="24">
        <f t="shared" si="53"/>
        <v>-0.18097794962639097</v>
      </c>
      <c r="S174" s="34" t="s">
        <v>452</v>
      </c>
    </row>
    <row r="175" spans="1:19" ht="12.75">
      <c r="A175" s="16" t="s">
        <v>214</v>
      </c>
      <c r="B175" s="16" t="s">
        <v>215</v>
      </c>
      <c r="C175" s="31">
        <v>82</v>
      </c>
      <c r="D175" s="15">
        <v>426</v>
      </c>
      <c r="E175" s="19">
        <v>0.19248826291079812</v>
      </c>
      <c r="F175" s="20">
        <v>111</v>
      </c>
      <c r="G175" s="15">
        <v>388</v>
      </c>
      <c r="I175" s="18">
        <f t="shared" si="50"/>
        <v>90.2</v>
      </c>
      <c r="J175" s="20">
        <v>111</v>
      </c>
      <c r="L175" s="24">
        <f t="shared" si="51"/>
        <v>0.23059866962305983</v>
      </c>
      <c r="N175" s="19">
        <f t="shared" si="52"/>
        <v>0.21173708920187795</v>
      </c>
      <c r="O175" s="19">
        <v>0.2860824742268041</v>
      </c>
      <c r="Q175" s="24">
        <f t="shared" si="53"/>
        <v>0.35112121974078203</v>
      </c>
      <c r="S175" s="34" t="s">
        <v>453</v>
      </c>
    </row>
    <row r="176" spans="1:19" ht="12.75">
      <c r="A176" s="16" t="s">
        <v>216</v>
      </c>
      <c r="B176" s="16" t="s">
        <v>28</v>
      </c>
      <c r="C176" s="31">
        <v>362</v>
      </c>
      <c r="D176" s="15">
        <v>445</v>
      </c>
      <c r="E176" s="19">
        <v>0.8134831460674158</v>
      </c>
      <c r="F176" s="20">
        <v>579.6</v>
      </c>
      <c r="G176" s="15">
        <v>426</v>
      </c>
      <c r="I176" s="18">
        <f t="shared" si="50"/>
        <v>398.20000000000005</v>
      </c>
      <c r="J176" s="20">
        <v>579.6</v>
      </c>
      <c r="L176" s="24">
        <f t="shared" si="51"/>
        <v>0.45554997488699134</v>
      </c>
      <c r="N176" s="19">
        <f t="shared" si="52"/>
        <v>0.8948314606741574</v>
      </c>
      <c r="O176" s="19">
        <v>1.36056338028169</v>
      </c>
      <c r="Q176" s="24">
        <f t="shared" si="53"/>
        <v>0.5204688704805425</v>
      </c>
      <c r="S176" s="34" t="s">
        <v>28</v>
      </c>
    </row>
    <row r="177" spans="1:19" ht="12.75">
      <c r="A177" s="16" t="s">
        <v>217</v>
      </c>
      <c r="B177" s="16" t="s">
        <v>78</v>
      </c>
      <c r="C177" s="31">
        <v>115</v>
      </c>
      <c r="D177" s="15">
        <v>1200</v>
      </c>
      <c r="E177" s="19">
        <v>0.09583333333333334</v>
      </c>
      <c r="F177" s="20">
        <v>159</v>
      </c>
      <c r="G177" s="15">
        <v>1183</v>
      </c>
      <c r="I177" s="18">
        <f t="shared" si="50"/>
        <v>126.50000000000001</v>
      </c>
      <c r="J177" s="20">
        <v>159</v>
      </c>
      <c r="L177" s="24">
        <f t="shared" si="51"/>
        <v>0.2569169960474307</v>
      </c>
      <c r="N177" s="19">
        <f t="shared" si="52"/>
        <v>0.10541666666666669</v>
      </c>
      <c r="O177" s="19">
        <v>0.13440405748098055</v>
      </c>
      <c r="Q177" s="24">
        <f t="shared" si="53"/>
        <v>0.27497920140060583</v>
      </c>
      <c r="S177" s="34" t="s">
        <v>450</v>
      </c>
    </row>
    <row r="178" spans="1:19" ht="12.75">
      <c r="A178" s="49" t="s">
        <v>218</v>
      </c>
      <c r="B178" s="16" t="s">
        <v>28</v>
      </c>
      <c r="C178" s="31"/>
      <c r="E178" s="19" t="s">
        <v>7</v>
      </c>
      <c r="F178" s="20">
        <v>290.4</v>
      </c>
      <c r="G178" s="15">
        <v>286</v>
      </c>
      <c r="I178" s="18" t="s">
        <v>7</v>
      </c>
      <c r="J178" s="20">
        <v>290.4</v>
      </c>
      <c r="L178" s="19" t="s">
        <v>7</v>
      </c>
      <c r="M178" s="19"/>
      <c r="N178" s="19" t="s">
        <v>7</v>
      </c>
      <c r="O178" s="19">
        <v>1.0153846153846153</v>
      </c>
      <c r="Q178" s="19" t="s">
        <v>7</v>
      </c>
      <c r="R178" s="19"/>
      <c r="S178" s="34" t="s">
        <v>28</v>
      </c>
    </row>
    <row r="179" spans="1:19" ht="12.75">
      <c r="A179" s="16" t="s">
        <v>219</v>
      </c>
      <c r="B179" s="16" t="s">
        <v>220</v>
      </c>
      <c r="C179" s="18">
        <v>80</v>
      </c>
      <c r="D179" s="15">
        <v>664</v>
      </c>
      <c r="E179" s="19">
        <v>0.12048192771084337</v>
      </c>
      <c r="F179" s="20">
        <v>120</v>
      </c>
      <c r="G179" s="15">
        <v>852</v>
      </c>
      <c r="I179" s="18">
        <f aca="true" t="shared" si="54" ref="I179:I202">C179*1.1</f>
        <v>88</v>
      </c>
      <c r="J179" s="20">
        <v>120</v>
      </c>
      <c r="L179" s="24">
        <f aca="true" t="shared" si="55" ref="L179:L202">(J179-I179)/I179</f>
        <v>0.36363636363636365</v>
      </c>
      <c r="N179" s="19">
        <f aca="true" t="shared" si="56" ref="N179:N202">E179*1.1</f>
        <v>0.13253012048192772</v>
      </c>
      <c r="O179" s="19">
        <v>0.14084507042253522</v>
      </c>
      <c r="Q179" s="24">
        <f aca="true" t="shared" si="57" ref="Q179:Q202">(O179-N179)/N179</f>
        <v>0.06274007682458384</v>
      </c>
      <c r="S179" s="34" t="s">
        <v>450</v>
      </c>
    </row>
    <row r="180" spans="1:19" ht="12.75">
      <c r="A180" s="16" t="s">
        <v>221</v>
      </c>
      <c r="B180" s="16" t="s">
        <v>222</v>
      </c>
      <c r="C180" s="31">
        <v>45</v>
      </c>
      <c r="D180" s="15">
        <v>1003</v>
      </c>
      <c r="E180" s="19">
        <v>0.0448654037886341</v>
      </c>
      <c r="F180" s="20">
        <v>65</v>
      </c>
      <c r="G180" s="15">
        <v>1207</v>
      </c>
      <c r="I180" s="18">
        <f t="shared" si="54"/>
        <v>49.50000000000001</v>
      </c>
      <c r="J180" s="20">
        <v>65</v>
      </c>
      <c r="L180" s="24">
        <f t="shared" si="55"/>
        <v>0.3131313131313129</v>
      </c>
      <c r="N180" s="19">
        <f t="shared" si="56"/>
        <v>0.04935194416749752</v>
      </c>
      <c r="O180" s="19">
        <v>0.053852526926263466</v>
      </c>
      <c r="Q180" s="24">
        <f t="shared" si="57"/>
        <v>0.09119362640489385</v>
      </c>
      <c r="S180" s="34" t="s">
        <v>449</v>
      </c>
    </row>
    <row r="181" spans="1:19" ht="12.75">
      <c r="A181" s="16" t="s">
        <v>223</v>
      </c>
      <c r="B181" s="16" t="s">
        <v>18</v>
      </c>
      <c r="C181" s="18">
        <v>245</v>
      </c>
      <c r="D181" s="15">
        <v>420</v>
      </c>
      <c r="E181" s="19">
        <v>0.5833333333333334</v>
      </c>
      <c r="F181" s="20">
        <v>385</v>
      </c>
      <c r="G181" s="15">
        <v>568</v>
      </c>
      <c r="I181" s="18">
        <f t="shared" si="54"/>
        <v>269.5</v>
      </c>
      <c r="J181" s="20">
        <v>385</v>
      </c>
      <c r="L181" s="24">
        <f t="shared" si="55"/>
        <v>0.42857142857142855</v>
      </c>
      <c r="N181" s="19">
        <f t="shared" si="56"/>
        <v>0.6416666666666667</v>
      </c>
      <c r="O181" s="19">
        <v>0.6778169014084507</v>
      </c>
      <c r="Q181" s="24">
        <f t="shared" si="57"/>
        <v>0.056338028169014065</v>
      </c>
      <c r="S181" s="34" t="s">
        <v>18</v>
      </c>
    </row>
    <row r="182" spans="1:19" ht="12.75">
      <c r="A182" s="16" t="s">
        <v>224</v>
      </c>
      <c r="B182" s="16" t="s">
        <v>11</v>
      </c>
      <c r="C182" s="31">
        <v>395</v>
      </c>
      <c r="D182" s="15">
        <v>802</v>
      </c>
      <c r="E182" s="19">
        <v>0.4925187032418953</v>
      </c>
      <c r="F182" s="20">
        <v>514</v>
      </c>
      <c r="G182" s="15">
        <v>802</v>
      </c>
      <c r="I182" s="18">
        <f t="shared" si="54"/>
        <v>434.50000000000006</v>
      </c>
      <c r="J182" s="20">
        <v>514</v>
      </c>
      <c r="L182" s="24">
        <f t="shared" si="55"/>
        <v>0.18296892980437268</v>
      </c>
      <c r="N182" s="19">
        <f t="shared" si="56"/>
        <v>0.5417705735660848</v>
      </c>
      <c r="O182" s="19">
        <v>0.6408977556109726</v>
      </c>
      <c r="Q182" s="24">
        <f t="shared" si="57"/>
        <v>0.18296892980437285</v>
      </c>
      <c r="S182" s="34" t="s">
        <v>11</v>
      </c>
    </row>
    <row r="183" spans="1:19" ht="12.75">
      <c r="A183" s="16" t="s">
        <v>225</v>
      </c>
      <c r="B183" s="16" t="s">
        <v>170</v>
      </c>
      <c r="C183" s="31">
        <v>6999</v>
      </c>
      <c r="D183" s="15">
        <v>520</v>
      </c>
      <c r="E183" s="19">
        <v>13.459615384615384</v>
      </c>
      <c r="F183" s="20">
        <v>8945</v>
      </c>
      <c r="G183" s="15">
        <v>644</v>
      </c>
      <c r="I183" s="18">
        <f t="shared" si="54"/>
        <v>7698.900000000001</v>
      </c>
      <c r="J183" s="20">
        <v>8945</v>
      </c>
      <c r="L183" s="24">
        <f t="shared" si="55"/>
        <v>0.161854290872722</v>
      </c>
      <c r="N183" s="19">
        <f t="shared" si="56"/>
        <v>14.805576923076924</v>
      </c>
      <c r="O183" s="19">
        <v>13.889751552795031</v>
      </c>
      <c r="Q183" s="24">
        <f t="shared" si="57"/>
        <v>-0.06185678376736727</v>
      </c>
      <c r="S183" s="34" t="s">
        <v>453</v>
      </c>
    </row>
    <row r="184" spans="1:19" ht="12.75">
      <c r="A184" s="16" t="s">
        <v>226</v>
      </c>
      <c r="B184" s="16" t="s">
        <v>447</v>
      </c>
      <c r="C184" s="31">
        <v>355</v>
      </c>
      <c r="D184" s="15">
        <v>674</v>
      </c>
      <c r="E184" s="19">
        <v>0.526706231454006</v>
      </c>
      <c r="F184" s="20">
        <v>640</v>
      </c>
      <c r="G184" s="15">
        <v>768</v>
      </c>
      <c r="I184" s="18">
        <f t="shared" si="54"/>
        <v>390.50000000000006</v>
      </c>
      <c r="J184" s="20">
        <v>640</v>
      </c>
      <c r="L184" s="24">
        <f t="shared" si="55"/>
        <v>0.638924455825864</v>
      </c>
      <c r="N184" s="19">
        <f t="shared" si="56"/>
        <v>0.5793768545994066</v>
      </c>
      <c r="O184" s="19">
        <v>0.8333333333333334</v>
      </c>
      <c r="Q184" s="24">
        <f t="shared" si="57"/>
        <v>0.4383269312846777</v>
      </c>
      <c r="S184" s="34" t="s">
        <v>454</v>
      </c>
    </row>
    <row r="185" spans="1:19" ht="12.75">
      <c r="A185" s="16" t="s">
        <v>227</v>
      </c>
      <c r="B185" s="16" t="s">
        <v>11</v>
      </c>
      <c r="C185" s="31">
        <v>1400</v>
      </c>
      <c r="D185" s="32">
        <v>2000</v>
      </c>
      <c r="E185" s="19">
        <v>0.7</v>
      </c>
      <c r="F185" s="20">
        <v>2373</v>
      </c>
      <c r="G185" s="15">
        <v>2223</v>
      </c>
      <c r="I185" s="18">
        <f t="shared" si="54"/>
        <v>1540.0000000000002</v>
      </c>
      <c r="J185" s="20">
        <v>2373</v>
      </c>
      <c r="L185" s="24">
        <f t="shared" si="55"/>
        <v>0.5409090909090907</v>
      </c>
      <c r="N185" s="19">
        <f t="shared" si="56"/>
        <v>0.77</v>
      </c>
      <c r="O185" s="19">
        <v>1.067476383265857</v>
      </c>
      <c r="Q185" s="24">
        <f t="shared" si="57"/>
        <v>0.3863329652803336</v>
      </c>
      <c r="S185" s="34" t="s">
        <v>11</v>
      </c>
    </row>
    <row r="186" spans="1:19" ht="12.75">
      <c r="A186" s="16" t="s">
        <v>228</v>
      </c>
      <c r="B186" s="16" t="s">
        <v>17</v>
      </c>
      <c r="C186" s="31">
        <v>680</v>
      </c>
      <c r="D186" s="32">
        <v>600</v>
      </c>
      <c r="E186" s="19">
        <v>1.1333333333333333</v>
      </c>
      <c r="F186" s="20">
        <v>1242</v>
      </c>
      <c r="G186" s="15">
        <v>309</v>
      </c>
      <c r="I186" s="18">
        <f t="shared" si="54"/>
        <v>748.0000000000001</v>
      </c>
      <c r="J186" s="20">
        <v>1242</v>
      </c>
      <c r="L186" s="24">
        <f t="shared" si="55"/>
        <v>0.6604278074866308</v>
      </c>
      <c r="N186" s="19">
        <f t="shared" si="56"/>
        <v>1.2466666666666668</v>
      </c>
      <c r="O186" s="19">
        <v>4.019417475728155</v>
      </c>
      <c r="Q186" s="24">
        <f t="shared" si="57"/>
        <v>2.224131665022584</v>
      </c>
      <c r="S186" s="34" t="s">
        <v>17</v>
      </c>
    </row>
    <row r="187" spans="1:19" ht="12.75">
      <c r="A187" s="16" t="s">
        <v>229</v>
      </c>
      <c r="B187" s="16" t="s">
        <v>11</v>
      </c>
      <c r="C187" s="31">
        <v>392</v>
      </c>
      <c r="D187" s="15">
        <v>563</v>
      </c>
      <c r="E187" s="19">
        <v>0.6962699822380106</v>
      </c>
      <c r="F187" s="20">
        <v>510</v>
      </c>
      <c r="G187" s="15">
        <v>650</v>
      </c>
      <c r="I187" s="18">
        <f t="shared" si="54"/>
        <v>431.20000000000005</v>
      </c>
      <c r="J187" s="20">
        <v>510</v>
      </c>
      <c r="L187" s="24">
        <f t="shared" si="55"/>
        <v>0.18274582560296834</v>
      </c>
      <c r="N187" s="19">
        <f t="shared" si="56"/>
        <v>0.7658969804618118</v>
      </c>
      <c r="O187" s="19">
        <v>0.7846153846153846</v>
      </c>
      <c r="Q187" s="24">
        <f t="shared" si="57"/>
        <v>0.024439845868417232</v>
      </c>
      <c r="S187" s="34" t="s">
        <v>11</v>
      </c>
    </row>
    <row r="188" spans="1:19" ht="12.75">
      <c r="A188" s="16" t="s">
        <v>230</v>
      </c>
      <c r="B188" s="16" t="s">
        <v>447</v>
      </c>
      <c r="C188" s="31">
        <v>135</v>
      </c>
      <c r="D188" s="15">
        <v>602</v>
      </c>
      <c r="E188" s="19">
        <v>0.22425249169435216</v>
      </c>
      <c r="F188" s="20">
        <v>215</v>
      </c>
      <c r="G188" s="15">
        <v>616</v>
      </c>
      <c r="I188" s="18">
        <f t="shared" si="54"/>
        <v>148.5</v>
      </c>
      <c r="J188" s="20">
        <v>215</v>
      </c>
      <c r="L188" s="24">
        <f t="shared" si="55"/>
        <v>0.4478114478114478</v>
      </c>
      <c r="N188" s="19">
        <f t="shared" si="56"/>
        <v>0.24667774086378738</v>
      </c>
      <c r="O188" s="19">
        <v>0.349025974025974</v>
      </c>
      <c r="Q188" s="24">
        <f t="shared" si="57"/>
        <v>0.4149066421793694</v>
      </c>
      <c r="S188" s="34" t="s">
        <v>454</v>
      </c>
    </row>
    <row r="189" spans="1:19" ht="12.75">
      <c r="A189" s="16" t="s">
        <v>231</v>
      </c>
      <c r="B189" s="16" t="s">
        <v>232</v>
      </c>
      <c r="C189" s="18">
        <v>40</v>
      </c>
      <c r="D189" s="15">
        <v>278</v>
      </c>
      <c r="E189" s="19">
        <v>0.14388489208633093</v>
      </c>
      <c r="F189" s="20">
        <v>40</v>
      </c>
      <c r="G189" s="15">
        <v>401</v>
      </c>
      <c r="I189" s="18">
        <f t="shared" si="54"/>
        <v>44</v>
      </c>
      <c r="J189" s="20">
        <v>40</v>
      </c>
      <c r="L189" s="24">
        <f t="shared" si="55"/>
        <v>-0.09090909090909091</v>
      </c>
      <c r="N189" s="19">
        <f t="shared" si="56"/>
        <v>0.15827338129496404</v>
      </c>
      <c r="O189" s="19">
        <v>0.09975062344139651</v>
      </c>
      <c r="Q189" s="24">
        <f t="shared" si="57"/>
        <v>-0.36975742462026756</v>
      </c>
      <c r="S189" s="34" t="s">
        <v>449</v>
      </c>
    </row>
    <row r="190" spans="1:19" ht="12.75">
      <c r="A190" s="16" t="s">
        <v>233</v>
      </c>
      <c r="B190" s="16" t="s">
        <v>11</v>
      </c>
      <c r="C190" s="31">
        <v>355</v>
      </c>
      <c r="D190" s="32">
        <v>607</v>
      </c>
      <c r="E190" s="19">
        <v>0.5848434925864909</v>
      </c>
      <c r="F190" s="20">
        <v>462</v>
      </c>
      <c r="G190" s="15">
        <v>686</v>
      </c>
      <c r="I190" s="18">
        <f t="shared" si="54"/>
        <v>390.50000000000006</v>
      </c>
      <c r="J190" s="20">
        <v>462</v>
      </c>
      <c r="L190" s="24">
        <f t="shared" si="55"/>
        <v>0.18309859154929561</v>
      </c>
      <c r="N190" s="19">
        <f t="shared" si="56"/>
        <v>0.64332784184514</v>
      </c>
      <c r="O190" s="19">
        <v>0.673469387755102</v>
      </c>
      <c r="Q190" s="24">
        <f t="shared" si="57"/>
        <v>0.04685254383443515</v>
      </c>
      <c r="S190" s="34" t="s">
        <v>11</v>
      </c>
    </row>
    <row r="191" spans="1:19" ht="12.75">
      <c r="A191" s="16" t="s">
        <v>234</v>
      </c>
      <c r="B191" s="16" t="s">
        <v>11</v>
      </c>
      <c r="C191" s="31">
        <v>590</v>
      </c>
      <c r="D191" s="15">
        <v>636</v>
      </c>
      <c r="E191" s="19">
        <v>0.9276729559748428</v>
      </c>
      <c r="F191" s="20">
        <v>857</v>
      </c>
      <c r="G191" s="15">
        <v>1301</v>
      </c>
      <c r="I191" s="18">
        <f t="shared" si="54"/>
        <v>649</v>
      </c>
      <c r="J191" s="20">
        <v>857</v>
      </c>
      <c r="L191" s="24">
        <f t="shared" si="55"/>
        <v>0.3204930662557781</v>
      </c>
      <c r="N191" s="19">
        <f t="shared" si="56"/>
        <v>1.0204402515723272</v>
      </c>
      <c r="O191" s="19">
        <v>0.6587240584166026</v>
      </c>
      <c r="Q191" s="24">
        <f t="shared" si="57"/>
        <v>-0.3544707224145467</v>
      </c>
      <c r="S191" s="34" t="s">
        <v>11</v>
      </c>
    </row>
    <row r="192" spans="1:19" ht="12.75">
      <c r="A192" s="16" t="s">
        <v>235</v>
      </c>
      <c r="B192" s="16" t="s">
        <v>17</v>
      </c>
      <c r="C192" s="31">
        <v>410</v>
      </c>
      <c r="D192" s="15">
        <v>526</v>
      </c>
      <c r="E192" s="19">
        <v>0.779467680608365</v>
      </c>
      <c r="F192" s="20">
        <v>494</v>
      </c>
      <c r="G192" s="15">
        <v>636</v>
      </c>
      <c r="I192" s="18">
        <f t="shared" si="54"/>
        <v>451.00000000000006</v>
      </c>
      <c r="J192" s="20">
        <v>494</v>
      </c>
      <c r="L192" s="24">
        <f t="shared" si="55"/>
        <v>0.09534368070953422</v>
      </c>
      <c r="N192" s="19">
        <f t="shared" si="56"/>
        <v>0.8574144486692016</v>
      </c>
      <c r="O192" s="19">
        <v>0.7767295597484277</v>
      </c>
      <c r="Q192" s="24">
        <f t="shared" si="57"/>
        <v>-0.094102553375448</v>
      </c>
      <c r="S192" s="34" t="s">
        <v>17</v>
      </c>
    </row>
    <row r="193" spans="1:19" ht="12.75">
      <c r="A193" s="16" t="s">
        <v>236</v>
      </c>
      <c r="B193" s="16" t="s">
        <v>421</v>
      </c>
      <c r="C193" s="31">
        <v>226</v>
      </c>
      <c r="D193" s="15">
        <v>2272</v>
      </c>
      <c r="E193" s="19">
        <v>0.0994718309859155</v>
      </c>
      <c r="F193" s="20">
        <v>304</v>
      </c>
      <c r="G193" s="15">
        <v>2812</v>
      </c>
      <c r="I193" s="18">
        <f t="shared" si="54"/>
        <v>248.60000000000002</v>
      </c>
      <c r="J193" s="20">
        <v>304</v>
      </c>
      <c r="L193" s="24">
        <f t="shared" si="55"/>
        <v>0.2228479485116652</v>
      </c>
      <c r="N193" s="19">
        <f t="shared" si="56"/>
        <v>0.10941901408450706</v>
      </c>
      <c r="O193" s="19">
        <v>0.10810810810810811</v>
      </c>
      <c r="Q193" s="24">
        <f t="shared" si="57"/>
        <v>-0.011980604900959016</v>
      </c>
      <c r="S193" s="34" t="s">
        <v>451</v>
      </c>
    </row>
    <row r="194" spans="1:19" ht="12.75">
      <c r="A194" s="16" t="s">
        <v>237</v>
      </c>
      <c r="B194" s="16" t="s">
        <v>238</v>
      </c>
      <c r="C194" s="31">
        <v>95</v>
      </c>
      <c r="D194" s="15">
        <v>500</v>
      </c>
      <c r="E194" s="19">
        <v>0.19</v>
      </c>
      <c r="F194" s="20">
        <v>120</v>
      </c>
      <c r="G194" s="15">
        <v>881</v>
      </c>
      <c r="I194" s="18">
        <f t="shared" si="54"/>
        <v>104.50000000000001</v>
      </c>
      <c r="J194" s="20">
        <v>120</v>
      </c>
      <c r="L194" s="24">
        <f t="shared" si="55"/>
        <v>0.14832535885167447</v>
      </c>
      <c r="N194" s="19">
        <f t="shared" si="56"/>
        <v>0.20900000000000002</v>
      </c>
      <c r="O194" s="19">
        <v>0.1362088535754824</v>
      </c>
      <c r="Q194" s="24">
        <f t="shared" si="57"/>
        <v>-0.34828299724649575</v>
      </c>
      <c r="S194" s="34" t="s">
        <v>450</v>
      </c>
    </row>
    <row r="195" spans="1:19" ht="12.75">
      <c r="A195" s="16" t="s">
        <v>239</v>
      </c>
      <c r="B195" s="16" t="s">
        <v>11</v>
      </c>
      <c r="C195" s="31">
        <v>1339</v>
      </c>
      <c r="D195" s="15">
        <v>1947</v>
      </c>
      <c r="E195" s="19">
        <v>0.6877247046738573</v>
      </c>
      <c r="F195" s="20">
        <v>1881</v>
      </c>
      <c r="G195" s="15">
        <v>2036</v>
      </c>
      <c r="I195" s="18">
        <f t="shared" si="54"/>
        <v>1472.9</v>
      </c>
      <c r="J195" s="20">
        <v>1881</v>
      </c>
      <c r="L195" s="24">
        <f t="shared" si="55"/>
        <v>0.27707244212098575</v>
      </c>
      <c r="N195" s="19">
        <f t="shared" si="56"/>
        <v>0.756497175141243</v>
      </c>
      <c r="O195" s="19">
        <v>0.9238703339882122</v>
      </c>
      <c r="Q195" s="24">
        <f t="shared" si="57"/>
        <v>0.22124756621294647</v>
      </c>
      <c r="S195" s="34" t="s">
        <v>11</v>
      </c>
    </row>
    <row r="196" spans="1:19" ht="12.75">
      <c r="A196" s="16" t="s">
        <v>240</v>
      </c>
      <c r="B196" s="16" t="s">
        <v>11</v>
      </c>
      <c r="C196" s="31">
        <v>240</v>
      </c>
      <c r="D196" s="15">
        <v>420</v>
      </c>
      <c r="E196" s="19">
        <v>0.5714285714285714</v>
      </c>
      <c r="F196" s="20">
        <v>330</v>
      </c>
      <c r="G196" s="15">
        <v>423</v>
      </c>
      <c r="I196" s="18">
        <f t="shared" si="54"/>
        <v>264</v>
      </c>
      <c r="J196" s="20">
        <v>330</v>
      </c>
      <c r="L196" s="24">
        <f t="shared" si="55"/>
        <v>0.25</v>
      </c>
      <c r="N196" s="19">
        <f t="shared" si="56"/>
        <v>0.6285714285714286</v>
      </c>
      <c r="O196" s="19">
        <v>0.7801418439716312</v>
      </c>
      <c r="Q196" s="24">
        <f t="shared" si="57"/>
        <v>0.2411347517730497</v>
      </c>
      <c r="S196" s="34" t="s">
        <v>11</v>
      </c>
    </row>
    <row r="197" spans="1:19" ht="12.75">
      <c r="A197" s="16" t="s">
        <v>241</v>
      </c>
      <c r="B197" s="16" t="s">
        <v>147</v>
      </c>
      <c r="C197" s="31">
        <v>760</v>
      </c>
      <c r="D197" s="15">
        <v>516</v>
      </c>
      <c r="E197" s="19">
        <v>1.4728682170542635</v>
      </c>
      <c r="F197" s="20">
        <v>1115</v>
      </c>
      <c r="G197" s="15">
        <v>617</v>
      </c>
      <c r="I197" s="18">
        <f t="shared" si="54"/>
        <v>836.0000000000001</v>
      </c>
      <c r="J197" s="20">
        <v>1115</v>
      </c>
      <c r="L197" s="24">
        <f t="shared" si="55"/>
        <v>0.33373205741626777</v>
      </c>
      <c r="N197" s="19">
        <f t="shared" si="56"/>
        <v>1.62015503875969</v>
      </c>
      <c r="O197" s="19">
        <v>1.807131280388979</v>
      </c>
      <c r="Q197" s="24">
        <f t="shared" si="57"/>
        <v>0.1154063883740588</v>
      </c>
      <c r="S197" s="34" t="s">
        <v>453</v>
      </c>
    </row>
    <row r="198" spans="1:19" ht="12.75">
      <c r="A198" s="16" t="s">
        <v>242</v>
      </c>
      <c r="B198" s="16" t="s">
        <v>147</v>
      </c>
      <c r="C198" s="31">
        <v>1140</v>
      </c>
      <c r="D198" s="15">
        <v>990</v>
      </c>
      <c r="E198" s="19">
        <v>1.1515151515151516</v>
      </c>
      <c r="F198" s="20">
        <v>1555</v>
      </c>
      <c r="G198" s="15">
        <v>1237</v>
      </c>
      <c r="I198" s="18">
        <f t="shared" si="54"/>
        <v>1254</v>
      </c>
      <c r="J198" s="20">
        <v>1555</v>
      </c>
      <c r="L198" s="24">
        <f t="shared" si="55"/>
        <v>0.24003189792663476</v>
      </c>
      <c r="N198" s="19">
        <f t="shared" si="56"/>
        <v>1.2666666666666668</v>
      </c>
      <c r="O198" s="19">
        <v>1.2570735650767988</v>
      </c>
      <c r="Q198" s="24">
        <f t="shared" si="57"/>
        <v>-0.0075735012551589745</v>
      </c>
      <c r="S198" s="34" t="s">
        <v>453</v>
      </c>
    </row>
    <row r="199" spans="1:19" ht="12.75">
      <c r="A199" s="16" t="s">
        <v>243</v>
      </c>
      <c r="B199" s="16" t="s">
        <v>11</v>
      </c>
      <c r="C199" s="31">
        <v>810</v>
      </c>
      <c r="D199" s="15">
        <v>828</v>
      </c>
      <c r="E199" s="19">
        <v>0.9782608695652174</v>
      </c>
      <c r="F199" s="20">
        <v>1055</v>
      </c>
      <c r="G199" s="15">
        <v>1125</v>
      </c>
      <c r="I199" s="18">
        <f t="shared" si="54"/>
        <v>891.0000000000001</v>
      </c>
      <c r="J199" s="20">
        <v>1055</v>
      </c>
      <c r="L199" s="24">
        <f t="shared" si="55"/>
        <v>0.18406285072951725</v>
      </c>
      <c r="N199" s="19">
        <f t="shared" si="56"/>
        <v>1.0760869565217392</v>
      </c>
      <c r="O199" s="19">
        <v>0.9377777777777778</v>
      </c>
      <c r="Q199" s="24">
        <f t="shared" si="57"/>
        <v>-0.12852974186307525</v>
      </c>
      <c r="S199" s="34" t="s">
        <v>11</v>
      </c>
    </row>
    <row r="200" spans="1:19" ht="12.75">
      <c r="A200" s="16" t="s">
        <v>244</v>
      </c>
      <c r="B200" s="16" t="s">
        <v>11</v>
      </c>
      <c r="C200" s="31">
        <v>235</v>
      </c>
      <c r="D200" s="15">
        <v>330</v>
      </c>
      <c r="E200" s="19">
        <v>0.7121212121212122</v>
      </c>
      <c r="F200" s="20">
        <v>299</v>
      </c>
      <c r="G200" s="15">
        <v>356</v>
      </c>
      <c r="I200" s="18">
        <f t="shared" si="54"/>
        <v>258.5</v>
      </c>
      <c r="J200" s="20">
        <v>299</v>
      </c>
      <c r="L200" s="24">
        <f t="shared" si="55"/>
        <v>0.15667311411992263</v>
      </c>
      <c r="N200" s="19">
        <f t="shared" si="56"/>
        <v>0.7833333333333334</v>
      </c>
      <c r="O200" s="19">
        <v>0.8398876404494382</v>
      </c>
      <c r="Q200" s="24">
        <f t="shared" si="57"/>
        <v>0.07219698780779331</v>
      </c>
      <c r="S200" s="34" t="s">
        <v>11</v>
      </c>
    </row>
    <row r="201" spans="1:21" ht="12.75">
      <c r="A201" s="16" t="s">
        <v>245</v>
      </c>
      <c r="B201" s="16" t="s">
        <v>246</v>
      </c>
      <c r="C201" s="31">
        <v>113</v>
      </c>
      <c r="D201" s="15">
        <v>837</v>
      </c>
      <c r="E201" s="19">
        <v>0.13500597371565112</v>
      </c>
      <c r="F201" s="20">
        <v>180</v>
      </c>
      <c r="G201" s="15">
        <v>1254</v>
      </c>
      <c r="I201" s="18">
        <f t="shared" si="54"/>
        <v>124.30000000000001</v>
      </c>
      <c r="J201" s="20">
        <v>180</v>
      </c>
      <c r="L201" s="24">
        <f t="shared" si="55"/>
        <v>0.4481094127111825</v>
      </c>
      <c r="N201" s="19">
        <f t="shared" si="56"/>
        <v>0.14850657108721624</v>
      </c>
      <c r="O201" s="19">
        <v>0.14354066985645933</v>
      </c>
      <c r="Q201" s="24">
        <f t="shared" si="57"/>
        <v>-0.033438932664067035</v>
      </c>
      <c r="S201" s="34" t="s">
        <v>450</v>
      </c>
      <c r="U201" s="36"/>
    </row>
    <row r="202" spans="1:19" ht="12.75">
      <c r="A202" s="16" t="s">
        <v>247</v>
      </c>
      <c r="B202" s="16" t="s">
        <v>447</v>
      </c>
      <c r="C202" s="31">
        <v>160</v>
      </c>
      <c r="D202" s="15">
        <v>476</v>
      </c>
      <c r="E202" s="19">
        <v>0.33613445378151263</v>
      </c>
      <c r="F202" s="20">
        <v>221</v>
      </c>
      <c r="G202" s="15">
        <v>511</v>
      </c>
      <c r="I202" s="18">
        <f t="shared" si="54"/>
        <v>176</v>
      </c>
      <c r="J202" s="20">
        <v>221</v>
      </c>
      <c r="L202" s="24">
        <f t="shared" si="55"/>
        <v>0.2556818181818182</v>
      </c>
      <c r="N202" s="19">
        <f t="shared" si="56"/>
        <v>0.36974789915966394</v>
      </c>
      <c r="O202" s="19">
        <v>0.4324853228962818</v>
      </c>
      <c r="Q202" s="24">
        <f t="shared" si="57"/>
        <v>0.16967621419676185</v>
      </c>
      <c r="S202" s="34" t="s">
        <v>454</v>
      </c>
    </row>
    <row r="203" spans="1:19" ht="12.75">
      <c r="A203" s="49" t="s">
        <v>248</v>
      </c>
      <c r="B203" s="16" t="s">
        <v>28</v>
      </c>
      <c r="C203" s="31"/>
      <c r="E203" s="19" t="s">
        <v>7</v>
      </c>
      <c r="F203" s="20">
        <v>267</v>
      </c>
      <c r="G203" s="15">
        <v>335</v>
      </c>
      <c r="I203" s="18" t="s">
        <v>7</v>
      </c>
      <c r="J203" s="20">
        <v>267</v>
      </c>
      <c r="L203" s="19" t="s">
        <v>7</v>
      </c>
      <c r="M203" s="19"/>
      <c r="N203" s="19" t="s">
        <v>7</v>
      </c>
      <c r="O203" s="19">
        <v>0.7970149253731343</v>
      </c>
      <c r="Q203" s="19" t="s">
        <v>7</v>
      </c>
      <c r="R203" s="19"/>
      <c r="S203" s="34" t="s">
        <v>28</v>
      </c>
    </row>
    <row r="204" spans="1:19" ht="12.75">
      <c r="A204" s="16" t="s">
        <v>249</v>
      </c>
      <c r="B204" s="16" t="s">
        <v>250</v>
      </c>
      <c r="C204" s="31">
        <v>496</v>
      </c>
      <c r="D204" s="15">
        <v>321</v>
      </c>
      <c r="E204" s="19">
        <v>1.5451713395638629</v>
      </c>
      <c r="F204" s="20">
        <v>609</v>
      </c>
      <c r="G204" s="15">
        <v>291</v>
      </c>
      <c r="I204" s="18">
        <f aca="true" t="shared" si="58" ref="I204:I219">C204*1.1</f>
        <v>545.6</v>
      </c>
      <c r="J204" s="20">
        <v>609</v>
      </c>
      <c r="L204" s="24">
        <f aca="true" t="shared" si="59" ref="L204:L219">(J204-I204)/I204</f>
        <v>0.11620234604105567</v>
      </c>
      <c r="N204" s="19">
        <f aca="true" t="shared" si="60" ref="N204:N219">E204*1.1</f>
        <v>1.6996884735202493</v>
      </c>
      <c r="O204" s="19">
        <v>2.0927835051546393</v>
      </c>
      <c r="Q204" s="24">
        <f aca="true" t="shared" si="61" ref="Q204:Q219">(O204-N204)/N204</f>
        <v>0.23127475284941199</v>
      </c>
      <c r="S204" s="34" t="s">
        <v>453</v>
      </c>
    </row>
    <row r="205" spans="1:19" ht="12.75">
      <c r="A205" s="16" t="s">
        <v>251</v>
      </c>
      <c r="B205" s="16" t="s">
        <v>135</v>
      </c>
      <c r="C205" s="31">
        <v>211</v>
      </c>
      <c r="D205" s="15">
        <v>792</v>
      </c>
      <c r="E205" s="19">
        <v>0.26641414141414144</v>
      </c>
      <c r="F205" s="20">
        <v>288</v>
      </c>
      <c r="G205" s="15">
        <v>730</v>
      </c>
      <c r="I205" s="18">
        <f t="shared" si="58"/>
        <v>232.10000000000002</v>
      </c>
      <c r="J205" s="20">
        <v>288</v>
      </c>
      <c r="L205" s="24">
        <f t="shared" si="59"/>
        <v>0.24084446359327863</v>
      </c>
      <c r="N205" s="19">
        <f t="shared" si="60"/>
        <v>0.2930555555555556</v>
      </c>
      <c r="O205" s="19">
        <v>0.39452054794520547</v>
      </c>
      <c r="Q205" s="24">
        <f t="shared" si="61"/>
        <v>0.3462312536518856</v>
      </c>
      <c r="S205" s="34" t="s">
        <v>453</v>
      </c>
    </row>
    <row r="206" spans="1:19" ht="12.75">
      <c r="A206" s="16" t="s">
        <v>252</v>
      </c>
      <c r="B206" s="16" t="s">
        <v>11</v>
      </c>
      <c r="C206" s="31">
        <v>923</v>
      </c>
      <c r="D206" s="15">
        <v>1299</v>
      </c>
      <c r="E206" s="19">
        <v>0.7105465742879138</v>
      </c>
      <c r="F206" s="20">
        <v>1201</v>
      </c>
      <c r="G206" s="15">
        <v>1432</v>
      </c>
      <c r="I206" s="18">
        <f t="shared" si="58"/>
        <v>1015.3000000000001</v>
      </c>
      <c r="J206" s="20">
        <v>1201</v>
      </c>
      <c r="L206" s="24">
        <f t="shared" si="59"/>
        <v>0.18290160543681663</v>
      </c>
      <c r="N206" s="19">
        <f t="shared" si="60"/>
        <v>0.7816012317167053</v>
      </c>
      <c r="O206" s="19">
        <v>0.8386871508379888</v>
      </c>
      <c r="Q206" s="24">
        <f t="shared" si="61"/>
        <v>0.07303714068605079</v>
      </c>
      <c r="S206" s="34" t="s">
        <v>11</v>
      </c>
    </row>
    <row r="207" spans="1:19" ht="12.75">
      <c r="A207" s="16" t="s">
        <v>253</v>
      </c>
      <c r="B207" s="16" t="s">
        <v>11</v>
      </c>
      <c r="C207" s="31">
        <v>743</v>
      </c>
      <c r="D207" s="15">
        <v>940</v>
      </c>
      <c r="E207" s="19">
        <v>0.7904255319148936</v>
      </c>
      <c r="F207" s="20">
        <v>997</v>
      </c>
      <c r="G207" s="15">
        <v>1106</v>
      </c>
      <c r="I207" s="18">
        <f t="shared" si="58"/>
        <v>817.3000000000001</v>
      </c>
      <c r="J207" s="20">
        <v>997</v>
      </c>
      <c r="L207" s="24">
        <f t="shared" si="59"/>
        <v>0.21987030466169083</v>
      </c>
      <c r="N207" s="19">
        <f t="shared" si="60"/>
        <v>0.8694680851063831</v>
      </c>
      <c r="O207" s="19">
        <v>0.9014466546112115</v>
      </c>
      <c r="Q207" s="24">
        <f t="shared" si="61"/>
        <v>0.036779463274854714</v>
      </c>
      <c r="S207" s="34" t="s">
        <v>11</v>
      </c>
    </row>
    <row r="208" spans="1:19" ht="12.75">
      <c r="A208" s="16" t="s">
        <v>254</v>
      </c>
      <c r="B208" s="16" t="s">
        <v>18</v>
      </c>
      <c r="C208" s="31">
        <v>396</v>
      </c>
      <c r="D208" s="15">
        <v>440</v>
      </c>
      <c r="E208" s="19">
        <v>0.9</v>
      </c>
      <c r="F208" s="20">
        <v>579</v>
      </c>
      <c r="G208" s="15">
        <v>437</v>
      </c>
      <c r="I208" s="18">
        <f t="shared" si="58"/>
        <v>435.6</v>
      </c>
      <c r="J208" s="20">
        <v>579</v>
      </c>
      <c r="L208" s="24">
        <f t="shared" si="59"/>
        <v>0.3292011019283746</v>
      </c>
      <c r="N208" s="19">
        <f t="shared" si="60"/>
        <v>0.9900000000000001</v>
      </c>
      <c r="O208" s="19">
        <v>1.3249427917620138</v>
      </c>
      <c r="Q208" s="24">
        <f t="shared" si="61"/>
        <v>0.3383260522848623</v>
      </c>
      <c r="S208" s="34" t="s">
        <v>18</v>
      </c>
    </row>
    <row r="209" spans="1:19" ht="12.75">
      <c r="A209" s="16" t="s">
        <v>255</v>
      </c>
      <c r="B209" s="16" t="s">
        <v>89</v>
      </c>
      <c r="C209" s="31">
        <v>138</v>
      </c>
      <c r="D209" s="15">
        <v>600</v>
      </c>
      <c r="E209" s="19">
        <v>0.23</v>
      </c>
      <c r="F209" s="20">
        <v>241</v>
      </c>
      <c r="G209" s="15">
        <v>976</v>
      </c>
      <c r="I209" s="18">
        <f t="shared" si="58"/>
        <v>151.8</v>
      </c>
      <c r="J209" s="20">
        <v>241</v>
      </c>
      <c r="L209" s="24">
        <f t="shared" si="59"/>
        <v>0.587615283267457</v>
      </c>
      <c r="N209" s="19">
        <f t="shared" si="60"/>
        <v>0.25300000000000006</v>
      </c>
      <c r="O209" s="19">
        <v>0.24692622950819673</v>
      </c>
      <c r="Q209" s="24">
        <f t="shared" si="61"/>
        <v>-0.02400699799131749</v>
      </c>
      <c r="S209" s="34" t="s">
        <v>450</v>
      </c>
    </row>
    <row r="210" spans="1:19" ht="12.75">
      <c r="A210" s="16" t="s">
        <v>256</v>
      </c>
      <c r="B210" s="16" t="s">
        <v>257</v>
      </c>
      <c r="C210" s="31">
        <v>130</v>
      </c>
      <c r="D210" s="15">
        <v>725</v>
      </c>
      <c r="E210" s="19">
        <v>0.1793103448275862</v>
      </c>
      <c r="F210" s="20">
        <v>110</v>
      </c>
      <c r="G210" s="15">
        <v>711</v>
      </c>
      <c r="I210" s="18">
        <f t="shared" si="58"/>
        <v>143</v>
      </c>
      <c r="J210" s="20">
        <v>110</v>
      </c>
      <c r="L210" s="24">
        <f t="shared" si="59"/>
        <v>-0.23076923076923078</v>
      </c>
      <c r="N210" s="19">
        <f t="shared" si="60"/>
        <v>0.19724137931034483</v>
      </c>
      <c r="O210" s="19">
        <v>0.15471167369901548</v>
      </c>
      <c r="Q210" s="24">
        <f t="shared" si="61"/>
        <v>-0.2156226333441523</v>
      </c>
      <c r="S210" s="34" t="s">
        <v>450</v>
      </c>
    </row>
    <row r="211" spans="1:19" ht="12.75">
      <c r="A211" s="16" t="s">
        <v>258</v>
      </c>
      <c r="B211" s="16" t="s">
        <v>89</v>
      </c>
      <c r="C211" s="31">
        <v>45</v>
      </c>
      <c r="D211" s="15">
        <v>850</v>
      </c>
      <c r="E211" s="19">
        <v>0.052941176470588235</v>
      </c>
      <c r="F211" s="20">
        <v>68</v>
      </c>
      <c r="G211" s="15">
        <v>684</v>
      </c>
      <c r="I211" s="18">
        <f t="shared" si="58"/>
        <v>49.50000000000001</v>
      </c>
      <c r="J211" s="20">
        <v>68</v>
      </c>
      <c r="L211" s="24">
        <f t="shared" si="59"/>
        <v>0.37373737373737353</v>
      </c>
      <c r="N211" s="19">
        <f t="shared" si="60"/>
        <v>0.058235294117647066</v>
      </c>
      <c r="O211" s="19">
        <v>0.09941520467836257</v>
      </c>
      <c r="Q211" s="24">
        <f t="shared" si="61"/>
        <v>0.7071297773052156</v>
      </c>
      <c r="S211" s="34" t="s">
        <v>450</v>
      </c>
    </row>
    <row r="212" spans="1:19" ht="12.75">
      <c r="A212" s="16" t="s">
        <v>259</v>
      </c>
      <c r="B212" s="16" t="s">
        <v>42</v>
      </c>
      <c r="C212" s="31">
        <v>72</v>
      </c>
      <c r="D212" s="15">
        <v>481</v>
      </c>
      <c r="E212" s="19">
        <v>0.1496881496881497</v>
      </c>
      <c r="F212" s="20">
        <v>96</v>
      </c>
      <c r="G212" s="15">
        <v>572</v>
      </c>
      <c r="I212" s="18">
        <f t="shared" si="58"/>
        <v>79.2</v>
      </c>
      <c r="J212" s="20">
        <v>96</v>
      </c>
      <c r="L212" s="24">
        <f t="shared" si="59"/>
        <v>0.21212121212121207</v>
      </c>
      <c r="N212" s="19">
        <f t="shared" si="60"/>
        <v>0.16465696465696467</v>
      </c>
      <c r="O212" s="19">
        <v>0.16783216783216784</v>
      </c>
      <c r="Q212" s="24">
        <f t="shared" si="61"/>
        <v>0.019283746556473812</v>
      </c>
      <c r="S212" s="34" t="s">
        <v>450</v>
      </c>
    </row>
    <row r="213" spans="1:19" ht="12.75">
      <c r="A213" s="16" t="s">
        <v>260</v>
      </c>
      <c r="B213" s="16" t="s">
        <v>89</v>
      </c>
      <c r="C213" s="31">
        <v>45</v>
      </c>
      <c r="D213" s="15">
        <v>530</v>
      </c>
      <c r="E213" s="19">
        <v>0.08490566037735849</v>
      </c>
      <c r="F213" s="20">
        <v>68</v>
      </c>
      <c r="G213" s="15">
        <v>638</v>
      </c>
      <c r="I213" s="18">
        <f t="shared" si="58"/>
        <v>49.50000000000001</v>
      </c>
      <c r="J213" s="20">
        <v>68</v>
      </c>
      <c r="L213" s="24">
        <f t="shared" si="59"/>
        <v>0.37373737373737353</v>
      </c>
      <c r="N213" s="19">
        <f t="shared" si="60"/>
        <v>0.09339622641509435</v>
      </c>
      <c r="O213" s="19">
        <v>0.10658307210031348</v>
      </c>
      <c r="Q213" s="24">
        <f t="shared" si="61"/>
        <v>0.14119248915487154</v>
      </c>
      <c r="S213" s="34" t="s">
        <v>450</v>
      </c>
    </row>
    <row r="214" spans="1:19" ht="12.75">
      <c r="A214" s="16" t="s">
        <v>261</v>
      </c>
      <c r="B214" s="16" t="s">
        <v>11</v>
      </c>
      <c r="C214" s="31">
        <v>85</v>
      </c>
      <c r="D214" s="15">
        <v>856</v>
      </c>
      <c r="E214" s="19">
        <v>0.09929906542056074</v>
      </c>
      <c r="F214" s="20">
        <v>250</v>
      </c>
      <c r="G214" s="15">
        <v>586</v>
      </c>
      <c r="I214" s="18">
        <f t="shared" si="58"/>
        <v>93.50000000000001</v>
      </c>
      <c r="J214" s="20">
        <v>250</v>
      </c>
      <c r="L214" s="24">
        <f t="shared" si="59"/>
        <v>1.67379679144385</v>
      </c>
      <c r="N214" s="19">
        <f t="shared" si="60"/>
        <v>0.10922897196261683</v>
      </c>
      <c r="O214" s="19">
        <v>0.42662116040955633</v>
      </c>
      <c r="Q214" s="24">
        <f t="shared" si="61"/>
        <v>2.905750944498184</v>
      </c>
      <c r="S214" s="34" t="s">
        <v>11</v>
      </c>
    </row>
    <row r="215" spans="1:19" ht="12.75">
      <c r="A215" s="16" t="s">
        <v>262</v>
      </c>
      <c r="B215" s="16" t="s">
        <v>446</v>
      </c>
      <c r="C215" s="31">
        <v>686</v>
      </c>
      <c r="D215" s="15">
        <v>850</v>
      </c>
      <c r="E215" s="19">
        <v>0.8070588235294117</v>
      </c>
      <c r="F215" s="20">
        <v>1629</v>
      </c>
      <c r="G215" s="15">
        <v>2217</v>
      </c>
      <c r="I215" s="18">
        <f t="shared" si="58"/>
        <v>754.6</v>
      </c>
      <c r="J215" s="20">
        <v>1629</v>
      </c>
      <c r="L215" s="24">
        <f t="shared" si="59"/>
        <v>1.1587596077391995</v>
      </c>
      <c r="N215" s="19">
        <f t="shared" si="60"/>
        <v>0.887764705882353</v>
      </c>
      <c r="O215" s="19">
        <v>0.7347767253044655</v>
      </c>
      <c r="Q215" s="24">
        <f t="shared" si="61"/>
        <v>-0.17232942418659475</v>
      </c>
      <c r="S215" s="34" t="s">
        <v>464</v>
      </c>
    </row>
    <row r="216" spans="1:19" ht="12.75">
      <c r="A216" s="16" t="s">
        <v>263</v>
      </c>
      <c r="B216" s="16" t="s">
        <v>11</v>
      </c>
      <c r="C216" s="31">
        <v>1147</v>
      </c>
      <c r="D216" s="15">
        <v>1340</v>
      </c>
      <c r="E216" s="19">
        <v>0.8559701492537314</v>
      </c>
      <c r="F216" s="20">
        <v>1493</v>
      </c>
      <c r="G216" s="15">
        <v>962</v>
      </c>
      <c r="I216" s="18">
        <f t="shared" si="58"/>
        <v>1261.7</v>
      </c>
      <c r="J216" s="20">
        <v>1493</v>
      </c>
      <c r="L216" s="24">
        <f t="shared" si="59"/>
        <v>0.18332408654989296</v>
      </c>
      <c r="N216" s="19">
        <f t="shared" si="60"/>
        <v>0.9415671641791046</v>
      </c>
      <c r="O216" s="19">
        <v>1.551975051975052</v>
      </c>
      <c r="Q216" s="24">
        <f t="shared" si="61"/>
        <v>0.6482892681672104</v>
      </c>
      <c r="S216" s="34" t="s">
        <v>11</v>
      </c>
    </row>
    <row r="217" spans="1:19" ht="12.75">
      <c r="A217" s="16" t="s">
        <v>264</v>
      </c>
      <c r="B217" s="16" t="s">
        <v>265</v>
      </c>
      <c r="C217" s="18">
        <v>230</v>
      </c>
      <c r="D217" s="15">
        <v>285</v>
      </c>
      <c r="E217" s="19">
        <v>0.8070175438596491</v>
      </c>
      <c r="F217" s="20">
        <v>350</v>
      </c>
      <c r="G217" s="15">
        <v>286</v>
      </c>
      <c r="I217" s="18">
        <f t="shared" si="58"/>
        <v>253.00000000000003</v>
      </c>
      <c r="J217" s="20">
        <v>350</v>
      </c>
      <c r="L217" s="24">
        <f t="shared" si="59"/>
        <v>0.38339920948616585</v>
      </c>
      <c r="N217" s="19">
        <f t="shared" si="60"/>
        <v>0.887719298245614</v>
      </c>
      <c r="O217" s="19">
        <v>1.2237762237762237</v>
      </c>
      <c r="Q217" s="24">
        <f t="shared" si="61"/>
        <v>0.3785621493131375</v>
      </c>
      <c r="S217" s="34" t="s">
        <v>453</v>
      </c>
    </row>
    <row r="218" spans="1:19" ht="12.75">
      <c r="A218" s="16" t="s">
        <v>266</v>
      </c>
      <c r="B218" s="16" t="s">
        <v>11</v>
      </c>
      <c r="C218" s="31">
        <v>1010</v>
      </c>
      <c r="D218" s="15">
        <v>1346</v>
      </c>
      <c r="E218" s="19">
        <v>0.75037147102526</v>
      </c>
      <c r="F218" s="20">
        <v>1634</v>
      </c>
      <c r="G218" s="15">
        <v>1822</v>
      </c>
      <c r="I218" s="18">
        <f t="shared" si="58"/>
        <v>1111</v>
      </c>
      <c r="J218" s="20">
        <v>1634</v>
      </c>
      <c r="L218" s="24">
        <f t="shared" si="59"/>
        <v>0.47074707470747074</v>
      </c>
      <c r="N218" s="19">
        <f t="shared" si="60"/>
        <v>0.8254086181277861</v>
      </c>
      <c r="O218" s="19">
        <v>0.8968166849615807</v>
      </c>
      <c r="Q218" s="24">
        <f t="shared" si="61"/>
        <v>0.08651238340079889</v>
      </c>
      <c r="S218" s="34" t="s">
        <v>11</v>
      </c>
    </row>
    <row r="219" spans="1:19" ht="12.75">
      <c r="A219" s="16" t="s">
        <v>267</v>
      </c>
      <c r="B219" s="16" t="s">
        <v>268</v>
      </c>
      <c r="C219" s="31">
        <v>110</v>
      </c>
      <c r="D219" s="15">
        <v>860</v>
      </c>
      <c r="E219" s="19">
        <v>0.12790697674418605</v>
      </c>
      <c r="F219" s="20">
        <v>235</v>
      </c>
      <c r="G219" s="15">
        <v>1483</v>
      </c>
      <c r="I219" s="18">
        <f t="shared" si="58"/>
        <v>121.00000000000001</v>
      </c>
      <c r="J219" s="20">
        <v>235</v>
      </c>
      <c r="L219" s="24">
        <f t="shared" si="59"/>
        <v>0.9421487603305783</v>
      </c>
      <c r="N219" s="19">
        <f t="shared" si="60"/>
        <v>0.14069767441860467</v>
      </c>
      <c r="O219" s="19">
        <v>0.15846257585974377</v>
      </c>
      <c r="Q219" s="24">
        <f t="shared" si="61"/>
        <v>0.1262629358626415</v>
      </c>
      <c r="S219" s="34" t="s">
        <v>450</v>
      </c>
    </row>
    <row r="220" spans="1:19" ht="12.75">
      <c r="A220" s="49" t="s">
        <v>269</v>
      </c>
      <c r="B220" s="16" t="s">
        <v>78</v>
      </c>
      <c r="C220" s="31"/>
      <c r="E220" s="19" t="s">
        <v>7</v>
      </c>
      <c r="F220" s="20">
        <v>134</v>
      </c>
      <c r="G220" s="15">
        <v>331</v>
      </c>
      <c r="I220" s="18" t="s">
        <v>7</v>
      </c>
      <c r="J220" s="20">
        <v>134</v>
      </c>
      <c r="L220" s="19" t="s">
        <v>7</v>
      </c>
      <c r="M220" s="19"/>
      <c r="N220" s="19" t="s">
        <v>7</v>
      </c>
      <c r="O220" s="19">
        <v>0.40483383685800606</v>
      </c>
      <c r="Q220" s="19" t="s">
        <v>7</v>
      </c>
      <c r="R220" s="19"/>
      <c r="S220" s="34" t="s">
        <v>450</v>
      </c>
    </row>
    <row r="221" spans="1:19" ht="12.75">
      <c r="A221" s="16" t="s">
        <v>270</v>
      </c>
      <c r="B221" s="16" t="s">
        <v>11</v>
      </c>
      <c r="C221" s="31">
        <v>473</v>
      </c>
      <c r="D221" s="15">
        <v>907</v>
      </c>
      <c r="E221" s="19">
        <v>0.5214994487320838</v>
      </c>
      <c r="F221" s="20">
        <v>665</v>
      </c>
      <c r="G221" s="15">
        <v>1012</v>
      </c>
      <c r="I221" s="18">
        <f aca="true" t="shared" si="62" ref="I221:I236">C221*1.1</f>
        <v>520.3000000000001</v>
      </c>
      <c r="J221" s="20">
        <v>665</v>
      </c>
      <c r="L221" s="24">
        <f aca="true" t="shared" si="63" ref="L221:L236">(J221-I221)/I221</f>
        <v>0.2781087833941955</v>
      </c>
      <c r="N221" s="19">
        <f aca="true" t="shared" si="64" ref="N221:N236">E221*1.1</f>
        <v>0.5736493936052922</v>
      </c>
      <c r="O221" s="19">
        <v>0.6571146245059288</v>
      </c>
      <c r="Q221" s="24">
        <f aca="true" t="shared" si="65" ref="Q221:Q236">(O221-N221)/N221</f>
        <v>0.14549868235033137</v>
      </c>
      <c r="S221" s="34" t="s">
        <v>11</v>
      </c>
    </row>
    <row r="222" spans="1:19" ht="12.75">
      <c r="A222" s="16" t="s">
        <v>271</v>
      </c>
      <c r="B222" s="16" t="s">
        <v>89</v>
      </c>
      <c r="C222" s="31">
        <v>159</v>
      </c>
      <c r="D222" s="15">
        <v>1669</v>
      </c>
      <c r="E222" s="19">
        <v>0.09526662672258837</v>
      </c>
      <c r="F222" s="20">
        <v>275</v>
      </c>
      <c r="G222" s="15">
        <v>1391</v>
      </c>
      <c r="I222" s="18">
        <f t="shared" si="62"/>
        <v>174.9</v>
      </c>
      <c r="J222" s="20">
        <v>275</v>
      </c>
      <c r="L222" s="24">
        <f t="shared" si="63"/>
        <v>0.5723270440251572</v>
      </c>
      <c r="N222" s="19">
        <f t="shared" si="64"/>
        <v>0.10479328939484722</v>
      </c>
      <c r="O222" s="19">
        <v>0.19769949676491733</v>
      </c>
      <c r="Q222" s="24">
        <f t="shared" si="65"/>
        <v>0.8865663813644767</v>
      </c>
      <c r="S222" s="34" t="s">
        <v>450</v>
      </c>
    </row>
    <row r="223" spans="1:19" ht="12.75">
      <c r="A223" s="16" t="s">
        <v>272</v>
      </c>
      <c r="B223" s="16" t="s">
        <v>17</v>
      </c>
      <c r="C223" s="31">
        <v>411</v>
      </c>
      <c r="D223" s="15">
        <v>640</v>
      </c>
      <c r="E223" s="19">
        <v>0.6421875</v>
      </c>
      <c r="F223" s="20">
        <v>591</v>
      </c>
      <c r="G223" s="15">
        <v>849</v>
      </c>
      <c r="I223" s="18">
        <f t="shared" si="62"/>
        <v>452.1</v>
      </c>
      <c r="J223" s="20">
        <v>591</v>
      </c>
      <c r="L223" s="24">
        <f t="shared" si="63"/>
        <v>0.3072329130723291</v>
      </c>
      <c r="N223" s="19">
        <f t="shared" si="64"/>
        <v>0.7064062500000001</v>
      </c>
      <c r="O223" s="19">
        <v>0.696113074204947</v>
      </c>
      <c r="Q223" s="24">
        <f t="shared" si="65"/>
        <v>-0.014571184492001841</v>
      </c>
      <c r="S223" s="34" t="s">
        <v>17</v>
      </c>
    </row>
    <row r="224" spans="1:19" ht="12.75">
      <c r="A224" s="16" t="s">
        <v>273</v>
      </c>
      <c r="B224" s="16" t="s">
        <v>436</v>
      </c>
      <c r="C224" s="31">
        <v>186</v>
      </c>
      <c r="D224" s="15">
        <v>550</v>
      </c>
      <c r="E224" s="19">
        <v>0.3381818181818182</v>
      </c>
      <c r="F224" s="20">
        <v>250</v>
      </c>
      <c r="G224" s="15">
        <v>708</v>
      </c>
      <c r="I224" s="18">
        <f t="shared" si="62"/>
        <v>204.60000000000002</v>
      </c>
      <c r="J224" s="20">
        <v>250</v>
      </c>
      <c r="L224" s="24">
        <f t="shared" si="63"/>
        <v>0.22189638318670563</v>
      </c>
      <c r="N224" s="19">
        <f t="shared" si="64"/>
        <v>0.37200000000000005</v>
      </c>
      <c r="O224" s="19">
        <v>0.3531073446327684</v>
      </c>
      <c r="Q224" s="24">
        <f t="shared" si="65"/>
        <v>-0.050786707976429216</v>
      </c>
      <c r="S224" s="34" t="s">
        <v>453</v>
      </c>
    </row>
    <row r="225" spans="1:19" ht="12.75">
      <c r="A225" s="16" t="s">
        <v>274</v>
      </c>
      <c r="B225" s="16" t="s">
        <v>28</v>
      </c>
      <c r="C225" s="31">
        <v>424</v>
      </c>
      <c r="D225" s="15">
        <v>567</v>
      </c>
      <c r="E225" s="19">
        <v>0.7477954144620811</v>
      </c>
      <c r="F225" s="20">
        <v>675.6</v>
      </c>
      <c r="G225" s="15">
        <v>752</v>
      </c>
      <c r="I225" s="18">
        <f t="shared" si="62"/>
        <v>466.40000000000003</v>
      </c>
      <c r="J225" s="20">
        <v>675.6</v>
      </c>
      <c r="L225" s="24">
        <f t="shared" si="63"/>
        <v>0.44854202401372206</v>
      </c>
      <c r="N225" s="19">
        <f t="shared" si="64"/>
        <v>0.8225749559082892</v>
      </c>
      <c r="O225" s="19">
        <v>0.8984042553191489</v>
      </c>
      <c r="Q225" s="24">
        <f t="shared" si="65"/>
        <v>0.09218527608481443</v>
      </c>
      <c r="S225" s="34" t="s">
        <v>28</v>
      </c>
    </row>
    <row r="226" spans="1:19" ht="12.75">
      <c r="A226" s="16" t="s">
        <v>275</v>
      </c>
      <c r="B226" s="16" t="s">
        <v>447</v>
      </c>
      <c r="C226" s="31">
        <v>240</v>
      </c>
      <c r="D226" s="15">
        <v>528</v>
      </c>
      <c r="E226" s="19">
        <v>0.45454545454545453</v>
      </c>
      <c r="F226" s="20">
        <v>528</v>
      </c>
      <c r="G226" s="15">
        <v>631</v>
      </c>
      <c r="I226" s="18">
        <f t="shared" si="62"/>
        <v>264</v>
      </c>
      <c r="J226" s="20">
        <v>528</v>
      </c>
      <c r="L226" s="24">
        <f t="shared" si="63"/>
        <v>1</v>
      </c>
      <c r="N226" s="19">
        <f t="shared" si="64"/>
        <v>0.5</v>
      </c>
      <c r="O226" s="19">
        <v>0.8367670364500792</v>
      </c>
      <c r="Q226" s="24">
        <f t="shared" si="65"/>
        <v>0.6735340729001584</v>
      </c>
      <c r="S226" s="34" t="s">
        <v>454</v>
      </c>
    </row>
    <row r="227" spans="1:19" ht="12.75">
      <c r="A227" s="16" t="s">
        <v>276</v>
      </c>
      <c r="B227" s="16" t="s">
        <v>11</v>
      </c>
      <c r="C227" s="31">
        <v>1431</v>
      </c>
      <c r="D227" s="15">
        <v>1880</v>
      </c>
      <c r="E227" s="19">
        <v>0.7611702127659574</v>
      </c>
      <c r="F227" s="20">
        <v>2017</v>
      </c>
      <c r="G227" s="15">
        <v>2815</v>
      </c>
      <c r="I227" s="18">
        <f t="shared" si="62"/>
        <v>1574.1000000000001</v>
      </c>
      <c r="J227" s="20">
        <v>2017</v>
      </c>
      <c r="L227" s="24">
        <f t="shared" si="63"/>
        <v>0.28136713042373407</v>
      </c>
      <c r="N227" s="19">
        <f t="shared" si="64"/>
        <v>0.8372872340425532</v>
      </c>
      <c r="O227" s="19">
        <v>0.71651865008881</v>
      </c>
      <c r="Q227" s="24">
        <f t="shared" si="65"/>
        <v>-0.14423793776318994</v>
      </c>
      <c r="S227" s="34" t="s">
        <v>11</v>
      </c>
    </row>
    <row r="228" spans="1:19" ht="12.75">
      <c r="A228" s="16" t="s">
        <v>277</v>
      </c>
      <c r="B228" s="16" t="s">
        <v>78</v>
      </c>
      <c r="C228" s="18">
        <v>130</v>
      </c>
      <c r="D228" s="15">
        <v>320</v>
      </c>
      <c r="E228" s="19">
        <v>0.40625</v>
      </c>
      <c r="F228" s="20">
        <v>188</v>
      </c>
      <c r="G228" s="15">
        <v>347</v>
      </c>
      <c r="I228" s="18">
        <f t="shared" si="62"/>
        <v>143</v>
      </c>
      <c r="J228" s="20">
        <v>188</v>
      </c>
      <c r="L228" s="24">
        <f t="shared" si="63"/>
        <v>0.3146853146853147</v>
      </c>
      <c r="N228" s="19">
        <f t="shared" si="64"/>
        <v>0.446875</v>
      </c>
      <c r="O228" s="19">
        <v>0.5417867435158501</v>
      </c>
      <c r="Q228" s="24">
        <f t="shared" si="65"/>
        <v>0.21238991555994421</v>
      </c>
      <c r="S228" s="34" t="s">
        <v>450</v>
      </c>
    </row>
    <row r="229" spans="1:19" ht="12.75">
      <c r="A229" s="16" t="s">
        <v>278</v>
      </c>
      <c r="B229" s="16" t="s">
        <v>28</v>
      </c>
      <c r="C229" s="31">
        <v>476</v>
      </c>
      <c r="D229" s="15">
        <v>630</v>
      </c>
      <c r="E229" s="19">
        <v>0.7555555555555555</v>
      </c>
      <c r="F229" s="20">
        <v>938.4</v>
      </c>
      <c r="G229" s="15">
        <v>744</v>
      </c>
      <c r="I229" s="18">
        <f t="shared" si="62"/>
        <v>523.6</v>
      </c>
      <c r="J229" s="20">
        <v>938.4</v>
      </c>
      <c r="L229" s="24">
        <f t="shared" si="63"/>
        <v>0.7922077922077921</v>
      </c>
      <c r="N229" s="19">
        <f t="shared" si="64"/>
        <v>0.8311111111111111</v>
      </c>
      <c r="O229" s="19">
        <v>1.261290322580645</v>
      </c>
      <c r="Q229" s="24">
        <f t="shared" si="65"/>
        <v>0.5175953079178884</v>
      </c>
      <c r="S229" s="34" t="s">
        <v>28</v>
      </c>
    </row>
    <row r="230" spans="1:19" ht="12.75">
      <c r="A230" s="16" t="s">
        <v>279</v>
      </c>
      <c r="B230" s="16" t="s">
        <v>447</v>
      </c>
      <c r="C230" s="18">
        <v>142</v>
      </c>
      <c r="D230" s="15">
        <v>764</v>
      </c>
      <c r="E230" s="19">
        <v>0.18586387434554974</v>
      </c>
      <c r="F230" s="20">
        <v>259</v>
      </c>
      <c r="G230" s="15">
        <v>831</v>
      </c>
      <c r="I230" s="18">
        <f t="shared" si="62"/>
        <v>156.20000000000002</v>
      </c>
      <c r="J230" s="20">
        <v>259</v>
      </c>
      <c r="L230" s="24">
        <f t="shared" si="63"/>
        <v>0.6581306017925734</v>
      </c>
      <c r="N230" s="19">
        <f t="shared" si="64"/>
        <v>0.20445026178010473</v>
      </c>
      <c r="O230" s="19">
        <v>0.31167268351383876</v>
      </c>
      <c r="Q230" s="24">
        <f t="shared" si="65"/>
        <v>0.5244425749332445</v>
      </c>
      <c r="S230" s="34" t="s">
        <v>454</v>
      </c>
    </row>
    <row r="231" spans="1:19" ht="12.75">
      <c r="A231" s="16" t="s">
        <v>280</v>
      </c>
      <c r="B231" s="16" t="s">
        <v>28</v>
      </c>
      <c r="C231" s="31">
        <v>481</v>
      </c>
      <c r="D231" s="15">
        <v>628</v>
      </c>
      <c r="E231" s="19">
        <v>0.7659235668789809</v>
      </c>
      <c r="F231" s="20">
        <v>780</v>
      </c>
      <c r="G231" s="15">
        <v>717</v>
      </c>
      <c r="I231" s="18">
        <f t="shared" si="62"/>
        <v>529.1</v>
      </c>
      <c r="J231" s="20">
        <v>780</v>
      </c>
      <c r="L231" s="24">
        <f t="shared" si="63"/>
        <v>0.4742014742014741</v>
      </c>
      <c r="N231" s="19">
        <f t="shared" si="64"/>
        <v>0.8425159235668791</v>
      </c>
      <c r="O231" s="19">
        <v>1.0878661087866108</v>
      </c>
      <c r="Q231" s="24">
        <f t="shared" si="65"/>
        <v>0.291211333052337</v>
      </c>
      <c r="S231" s="34" t="s">
        <v>28</v>
      </c>
    </row>
    <row r="232" spans="1:19" ht="12.75">
      <c r="A232" s="16" t="s">
        <v>281</v>
      </c>
      <c r="B232" s="16" t="s">
        <v>421</v>
      </c>
      <c r="C232" s="31">
        <v>90</v>
      </c>
      <c r="D232" s="15">
        <v>720</v>
      </c>
      <c r="E232" s="19">
        <v>0.125</v>
      </c>
      <c r="F232" s="20">
        <v>267</v>
      </c>
      <c r="G232" s="15">
        <v>783</v>
      </c>
      <c r="I232" s="18">
        <f t="shared" si="62"/>
        <v>99.00000000000001</v>
      </c>
      <c r="J232" s="20">
        <v>267</v>
      </c>
      <c r="L232" s="24">
        <f t="shared" si="63"/>
        <v>1.6969696969696968</v>
      </c>
      <c r="N232" s="19">
        <f t="shared" si="64"/>
        <v>0.1375</v>
      </c>
      <c r="O232" s="19">
        <v>0.34099616858237547</v>
      </c>
      <c r="Q232" s="24">
        <f t="shared" si="65"/>
        <v>1.4799721351445487</v>
      </c>
      <c r="S232" s="34" t="s">
        <v>448</v>
      </c>
    </row>
    <row r="233" spans="1:19" ht="12.75">
      <c r="A233" s="16" t="s">
        <v>282</v>
      </c>
      <c r="B233" s="16" t="s">
        <v>28</v>
      </c>
      <c r="C233" s="31">
        <v>481</v>
      </c>
      <c r="D233" s="15">
        <v>595</v>
      </c>
      <c r="E233" s="19">
        <v>0.8084033613445378</v>
      </c>
      <c r="F233" s="20">
        <v>772.8</v>
      </c>
      <c r="G233" s="15">
        <v>549</v>
      </c>
      <c r="I233" s="18">
        <f t="shared" si="62"/>
        <v>529.1</v>
      </c>
      <c r="J233" s="20">
        <v>772.8</v>
      </c>
      <c r="L233" s="24">
        <f t="shared" si="63"/>
        <v>0.46059346059346046</v>
      </c>
      <c r="N233" s="19">
        <f t="shared" si="64"/>
        <v>0.8892436974789917</v>
      </c>
      <c r="O233" s="19">
        <v>1.4076502732240437</v>
      </c>
      <c r="Q233" s="24">
        <f t="shared" si="65"/>
        <v>0.582974697728796</v>
      </c>
      <c r="S233" s="34" t="s">
        <v>28</v>
      </c>
    </row>
    <row r="234" spans="1:19" ht="12.75">
      <c r="A234" s="16" t="s">
        <v>283</v>
      </c>
      <c r="B234" s="16" t="s">
        <v>18</v>
      </c>
      <c r="C234" s="31">
        <v>310</v>
      </c>
      <c r="D234" s="15">
        <v>368</v>
      </c>
      <c r="E234" s="19">
        <v>0.842391304347826</v>
      </c>
      <c r="F234" s="20">
        <v>822</v>
      </c>
      <c r="G234" s="15">
        <v>619</v>
      </c>
      <c r="I234" s="18">
        <f t="shared" si="62"/>
        <v>341</v>
      </c>
      <c r="J234" s="20">
        <v>822</v>
      </c>
      <c r="L234" s="24">
        <f t="shared" si="63"/>
        <v>1.4105571847507332</v>
      </c>
      <c r="N234" s="19">
        <f t="shared" si="64"/>
        <v>0.9266304347826088</v>
      </c>
      <c r="O234" s="19">
        <v>1.3279483037156705</v>
      </c>
      <c r="Q234" s="24">
        <f t="shared" si="65"/>
        <v>0.433093770578788</v>
      </c>
      <c r="S234" s="34" t="s">
        <v>18</v>
      </c>
    </row>
    <row r="235" spans="1:19" ht="12.75">
      <c r="A235" s="16" t="s">
        <v>284</v>
      </c>
      <c r="B235" s="16" t="s">
        <v>11</v>
      </c>
      <c r="C235" s="18">
        <v>295</v>
      </c>
      <c r="D235" s="15">
        <v>791</v>
      </c>
      <c r="E235" s="19">
        <v>0.3729456384323641</v>
      </c>
      <c r="F235" s="20">
        <v>487</v>
      </c>
      <c r="G235" s="15">
        <v>720</v>
      </c>
      <c r="I235" s="18">
        <f t="shared" si="62"/>
        <v>324.5</v>
      </c>
      <c r="J235" s="20">
        <v>487</v>
      </c>
      <c r="L235" s="24">
        <f t="shared" si="63"/>
        <v>0.5007704160246533</v>
      </c>
      <c r="N235" s="19">
        <f t="shared" si="64"/>
        <v>0.41024020227560054</v>
      </c>
      <c r="O235" s="19">
        <v>0.6763888888888889</v>
      </c>
      <c r="Q235" s="24">
        <f t="shared" si="65"/>
        <v>0.6487630542715288</v>
      </c>
      <c r="S235" s="34" t="s">
        <v>11</v>
      </c>
    </row>
    <row r="236" spans="1:19" ht="12.75">
      <c r="A236" s="16" t="s">
        <v>285</v>
      </c>
      <c r="B236" s="16" t="s">
        <v>286</v>
      </c>
      <c r="C236" s="31">
        <v>310</v>
      </c>
      <c r="D236" s="15">
        <v>1260</v>
      </c>
      <c r="E236" s="19">
        <v>0.24603174603174602</v>
      </c>
      <c r="F236" s="20">
        <v>480</v>
      </c>
      <c r="G236" s="15">
        <v>789</v>
      </c>
      <c r="I236" s="18">
        <f t="shared" si="62"/>
        <v>341</v>
      </c>
      <c r="J236" s="20">
        <v>480</v>
      </c>
      <c r="L236" s="24">
        <f t="shared" si="63"/>
        <v>0.40762463343108507</v>
      </c>
      <c r="N236" s="19">
        <f t="shared" si="64"/>
        <v>0.2706349206349206</v>
      </c>
      <c r="O236" s="19">
        <v>0.6083650190114068</v>
      </c>
      <c r="Q236" s="24">
        <f t="shared" si="65"/>
        <v>1.247917665555345</v>
      </c>
      <c r="S236" s="34" t="s">
        <v>449</v>
      </c>
    </row>
    <row r="237" spans="1:19" ht="12.75">
      <c r="A237" s="49" t="s">
        <v>287</v>
      </c>
      <c r="B237" s="16" t="s">
        <v>18</v>
      </c>
      <c r="C237" s="18"/>
      <c r="E237" s="19" t="s">
        <v>7</v>
      </c>
      <c r="F237" s="20">
        <v>380</v>
      </c>
      <c r="G237" s="15">
        <v>404</v>
      </c>
      <c r="I237" s="18" t="s">
        <v>7</v>
      </c>
      <c r="J237" s="20">
        <v>380</v>
      </c>
      <c r="L237" s="19" t="s">
        <v>7</v>
      </c>
      <c r="M237" s="19"/>
      <c r="N237" s="19" t="s">
        <v>7</v>
      </c>
      <c r="O237" s="19">
        <v>0.9405940594059405</v>
      </c>
      <c r="Q237" s="19" t="s">
        <v>7</v>
      </c>
      <c r="R237" s="19"/>
      <c r="S237" s="34" t="s">
        <v>18</v>
      </c>
    </row>
    <row r="238" spans="1:19" ht="12.75">
      <c r="A238" s="49" t="s">
        <v>288</v>
      </c>
      <c r="B238" s="16" t="s">
        <v>28</v>
      </c>
      <c r="C238" s="18"/>
      <c r="E238" s="19" t="s">
        <v>7</v>
      </c>
      <c r="F238" s="20">
        <v>370.8</v>
      </c>
      <c r="G238" s="15">
        <v>551</v>
      </c>
      <c r="I238" s="18" t="s">
        <v>7</v>
      </c>
      <c r="J238" s="20">
        <v>370.8</v>
      </c>
      <c r="L238" s="19" t="s">
        <v>7</v>
      </c>
      <c r="M238" s="19"/>
      <c r="N238" s="19" t="s">
        <v>7</v>
      </c>
      <c r="O238" s="19">
        <v>0.6729582577132487</v>
      </c>
      <c r="Q238" s="19" t="s">
        <v>7</v>
      </c>
      <c r="R238" s="19"/>
      <c r="S238" s="34" t="s">
        <v>28</v>
      </c>
    </row>
    <row r="239" spans="1:19" ht="12.75">
      <c r="A239" s="49" t="s">
        <v>289</v>
      </c>
      <c r="B239" s="16" t="s">
        <v>26</v>
      </c>
      <c r="C239" s="18"/>
      <c r="E239" s="19" t="s">
        <v>7</v>
      </c>
      <c r="F239" s="20">
        <v>350</v>
      </c>
      <c r="G239" s="15">
        <v>1423</v>
      </c>
      <c r="I239" s="18" t="s">
        <v>7</v>
      </c>
      <c r="J239" s="20">
        <v>350</v>
      </c>
      <c r="L239" s="19" t="s">
        <v>7</v>
      </c>
      <c r="M239" s="19"/>
      <c r="N239" s="19" t="s">
        <v>7</v>
      </c>
      <c r="O239" s="19">
        <v>0.24595924104005623</v>
      </c>
      <c r="Q239" s="19" t="s">
        <v>7</v>
      </c>
      <c r="R239" s="19"/>
      <c r="S239" s="34" t="s">
        <v>450</v>
      </c>
    </row>
    <row r="240" spans="1:19" ht="12.75">
      <c r="A240" s="16" t="s">
        <v>290</v>
      </c>
      <c r="B240" s="16" t="s">
        <v>18</v>
      </c>
      <c r="C240" s="31">
        <v>246</v>
      </c>
      <c r="D240" s="15">
        <v>475</v>
      </c>
      <c r="E240" s="19">
        <v>0.5178947368421053</v>
      </c>
      <c r="F240" s="20">
        <v>337</v>
      </c>
      <c r="G240" s="15">
        <v>529</v>
      </c>
      <c r="I240" s="18">
        <f aca="true" t="shared" si="66" ref="I240:I250">C240*1.1</f>
        <v>270.6</v>
      </c>
      <c r="J240" s="20">
        <v>337</v>
      </c>
      <c r="L240" s="24">
        <f aca="true" t="shared" si="67" ref="L240:L250">(J240-I240)/I240</f>
        <v>0.24538063562453796</v>
      </c>
      <c r="N240" s="19">
        <f aca="true" t="shared" si="68" ref="N240:N250">E240*1.1</f>
        <v>0.5696842105263159</v>
      </c>
      <c r="O240" s="19">
        <v>0.6370510396975425</v>
      </c>
      <c r="Q240" s="24">
        <f aca="true" t="shared" si="69" ref="Q240:Q250">(O240-N240)/N240</f>
        <v>0.11825293368932975</v>
      </c>
      <c r="S240" s="34" t="s">
        <v>18</v>
      </c>
    </row>
    <row r="241" spans="1:19" ht="12.75">
      <c r="A241" s="16" t="s">
        <v>291</v>
      </c>
      <c r="B241" s="16" t="s">
        <v>11</v>
      </c>
      <c r="C241" s="31">
        <v>355</v>
      </c>
      <c r="D241" s="15">
        <v>451</v>
      </c>
      <c r="E241" s="19">
        <v>0.7871396895787139</v>
      </c>
      <c r="F241" s="20">
        <v>458</v>
      </c>
      <c r="G241" s="15">
        <v>582</v>
      </c>
      <c r="I241" s="18">
        <f t="shared" si="66"/>
        <v>390.50000000000006</v>
      </c>
      <c r="J241" s="20">
        <v>458</v>
      </c>
      <c r="L241" s="24">
        <f t="shared" si="67"/>
        <v>0.17285531370038396</v>
      </c>
      <c r="N241" s="19">
        <f t="shared" si="68"/>
        <v>0.8658536585365854</v>
      </c>
      <c r="O241" s="19">
        <v>0.7869415807560137</v>
      </c>
      <c r="Q241" s="24">
        <f t="shared" si="69"/>
        <v>-0.09113789264798414</v>
      </c>
      <c r="S241" s="34" t="s">
        <v>11</v>
      </c>
    </row>
    <row r="242" spans="1:19" ht="12.75">
      <c r="A242" s="16" t="s">
        <v>292</v>
      </c>
      <c r="B242" s="16" t="s">
        <v>447</v>
      </c>
      <c r="C242" s="31">
        <v>640</v>
      </c>
      <c r="D242" s="15">
        <v>715</v>
      </c>
      <c r="E242" s="19">
        <v>0.8951048951048951</v>
      </c>
      <c r="F242" s="20">
        <v>1264</v>
      </c>
      <c r="G242" s="15">
        <v>756</v>
      </c>
      <c r="I242" s="18">
        <f t="shared" si="66"/>
        <v>704</v>
      </c>
      <c r="J242" s="20">
        <v>1264</v>
      </c>
      <c r="L242" s="24">
        <f t="shared" si="67"/>
        <v>0.7954545454545454</v>
      </c>
      <c r="N242" s="19">
        <f t="shared" si="68"/>
        <v>0.9846153846153847</v>
      </c>
      <c r="O242" s="19">
        <v>1.6719576719576719</v>
      </c>
      <c r="Q242" s="24">
        <f t="shared" si="69"/>
        <v>0.6980820105820104</v>
      </c>
      <c r="S242" s="34" t="s">
        <v>454</v>
      </c>
    </row>
    <row r="243" spans="1:19" ht="12.75">
      <c r="A243" s="16" t="s">
        <v>293</v>
      </c>
      <c r="B243" s="16" t="s">
        <v>294</v>
      </c>
      <c r="C243" s="31">
        <v>133</v>
      </c>
      <c r="D243" s="15">
        <v>406</v>
      </c>
      <c r="E243" s="19">
        <v>0.3275862068965517</v>
      </c>
      <c r="F243" s="20">
        <v>160</v>
      </c>
      <c r="G243" s="15">
        <v>450</v>
      </c>
      <c r="I243" s="18">
        <f t="shared" si="66"/>
        <v>146.3</v>
      </c>
      <c r="J243" s="20">
        <v>160</v>
      </c>
      <c r="L243" s="24">
        <f t="shared" si="67"/>
        <v>0.09364319890635672</v>
      </c>
      <c r="N243" s="19">
        <f t="shared" si="68"/>
        <v>0.3603448275862069</v>
      </c>
      <c r="O243" s="19">
        <v>0.35555555555555557</v>
      </c>
      <c r="Q243" s="24">
        <f t="shared" si="69"/>
        <v>-0.013290802764486933</v>
      </c>
      <c r="S243" s="34" t="s">
        <v>450</v>
      </c>
    </row>
    <row r="244" spans="1:19" ht="12.75">
      <c r="A244" s="16" t="s">
        <v>295</v>
      </c>
      <c r="B244" s="16" t="s">
        <v>11</v>
      </c>
      <c r="C244" s="31">
        <v>640</v>
      </c>
      <c r="D244" s="15">
        <v>1058</v>
      </c>
      <c r="E244" s="19">
        <v>0.6049149338374291</v>
      </c>
      <c r="F244" s="20">
        <v>916</v>
      </c>
      <c r="G244" s="15">
        <v>1208</v>
      </c>
      <c r="I244" s="18">
        <f t="shared" si="66"/>
        <v>704</v>
      </c>
      <c r="J244" s="20">
        <v>916</v>
      </c>
      <c r="L244" s="24">
        <f t="shared" si="67"/>
        <v>0.30113636363636365</v>
      </c>
      <c r="N244" s="19">
        <f t="shared" si="68"/>
        <v>0.665406427221172</v>
      </c>
      <c r="O244" s="19">
        <v>0.7582781456953642</v>
      </c>
      <c r="Q244" s="24">
        <f t="shared" si="69"/>
        <v>0.13957141782058993</v>
      </c>
      <c r="S244" s="34" t="s">
        <v>11</v>
      </c>
    </row>
    <row r="245" spans="1:19" ht="12.75">
      <c r="A245" s="16" t="s">
        <v>296</v>
      </c>
      <c r="B245" s="16" t="s">
        <v>297</v>
      </c>
      <c r="C245" s="18">
        <v>475</v>
      </c>
      <c r="D245" s="15">
        <v>1138</v>
      </c>
      <c r="E245" s="19">
        <v>0.4173989455184534</v>
      </c>
      <c r="F245" s="20">
        <v>891.6</v>
      </c>
      <c r="G245" s="15">
        <v>1161</v>
      </c>
      <c r="I245" s="18">
        <f t="shared" si="66"/>
        <v>522.5</v>
      </c>
      <c r="J245" s="20">
        <v>891.6</v>
      </c>
      <c r="L245" s="24">
        <f t="shared" si="67"/>
        <v>0.7064114832535886</v>
      </c>
      <c r="N245" s="19">
        <f t="shared" si="68"/>
        <v>0.4591388400702988</v>
      </c>
      <c r="O245" s="19">
        <v>0.7679586563307493</v>
      </c>
      <c r="Q245" s="24">
        <f t="shared" si="69"/>
        <v>0.6726066046017084</v>
      </c>
      <c r="S245" s="34" t="s">
        <v>28</v>
      </c>
    </row>
    <row r="246" spans="1:19" ht="12.75">
      <c r="A246" s="16" t="s">
        <v>298</v>
      </c>
      <c r="B246" s="16" t="s">
        <v>447</v>
      </c>
      <c r="C246" s="31">
        <v>270</v>
      </c>
      <c r="D246" s="15">
        <v>618</v>
      </c>
      <c r="E246" s="19">
        <v>0.4368932038834951</v>
      </c>
      <c r="F246" s="20">
        <v>447</v>
      </c>
      <c r="G246" s="15">
        <v>562</v>
      </c>
      <c r="I246" s="18">
        <f t="shared" si="66"/>
        <v>297</v>
      </c>
      <c r="J246" s="20">
        <v>447</v>
      </c>
      <c r="L246" s="24">
        <f t="shared" si="67"/>
        <v>0.5050505050505051</v>
      </c>
      <c r="N246" s="19">
        <f t="shared" si="68"/>
        <v>0.48058252427184467</v>
      </c>
      <c r="O246" s="19">
        <v>0.7953736654804271</v>
      </c>
      <c r="Q246" s="24">
        <f t="shared" si="69"/>
        <v>0.6550199503936159</v>
      </c>
      <c r="S246" s="34" t="s">
        <v>454</v>
      </c>
    </row>
    <row r="247" spans="1:19" ht="12.75">
      <c r="A247" s="16" t="s">
        <v>299</v>
      </c>
      <c r="B247" s="16" t="s">
        <v>18</v>
      </c>
      <c r="C247" s="31">
        <v>165</v>
      </c>
      <c r="D247" s="15">
        <v>515</v>
      </c>
      <c r="E247" s="19">
        <v>0.32038834951456313</v>
      </c>
      <c r="F247" s="20">
        <v>276</v>
      </c>
      <c r="G247" s="15">
        <v>552</v>
      </c>
      <c r="I247" s="18">
        <f t="shared" si="66"/>
        <v>181.50000000000003</v>
      </c>
      <c r="J247" s="20">
        <v>276</v>
      </c>
      <c r="L247" s="24">
        <f t="shared" si="67"/>
        <v>0.5206611570247931</v>
      </c>
      <c r="N247" s="19">
        <f t="shared" si="68"/>
        <v>0.35242718446601945</v>
      </c>
      <c r="O247" s="19">
        <v>0.5</v>
      </c>
      <c r="Q247" s="24">
        <f t="shared" si="69"/>
        <v>0.41873278236914585</v>
      </c>
      <c r="S247" s="34" t="s">
        <v>18</v>
      </c>
    </row>
    <row r="248" spans="1:19" ht="12.75">
      <c r="A248" s="16" t="s">
        <v>300</v>
      </c>
      <c r="B248" s="16" t="s">
        <v>446</v>
      </c>
      <c r="C248" s="31">
        <v>197</v>
      </c>
      <c r="D248" s="15">
        <v>901</v>
      </c>
      <c r="E248" s="19">
        <v>0.21864594894561598</v>
      </c>
      <c r="F248" s="20">
        <v>373</v>
      </c>
      <c r="G248" s="15">
        <v>888</v>
      </c>
      <c r="I248" s="18">
        <f t="shared" si="66"/>
        <v>216.70000000000002</v>
      </c>
      <c r="J248" s="20">
        <v>373</v>
      </c>
      <c r="L248" s="24">
        <f t="shared" si="67"/>
        <v>0.7212736502076602</v>
      </c>
      <c r="N248" s="19">
        <f t="shared" si="68"/>
        <v>0.2405105438401776</v>
      </c>
      <c r="O248" s="19">
        <v>0.42004504504504503</v>
      </c>
      <c r="Q248" s="24">
        <f t="shared" si="69"/>
        <v>0.7464724761679076</v>
      </c>
      <c r="S248" s="34" t="s">
        <v>452</v>
      </c>
    </row>
    <row r="249" spans="1:19" ht="12.75">
      <c r="A249" s="16" t="s">
        <v>301</v>
      </c>
      <c r="B249" s="16" t="s">
        <v>11</v>
      </c>
      <c r="C249" s="31">
        <v>344</v>
      </c>
      <c r="D249" s="15">
        <v>609</v>
      </c>
      <c r="E249" s="19">
        <v>0.5648604269293924</v>
      </c>
      <c r="F249" s="20">
        <v>447</v>
      </c>
      <c r="G249" s="15">
        <v>752</v>
      </c>
      <c r="I249" s="18">
        <f t="shared" si="66"/>
        <v>378.40000000000003</v>
      </c>
      <c r="J249" s="20">
        <v>447</v>
      </c>
      <c r="L249" s="24">
        <f t="shared" si="67"/>
        <v>0.18128964059196606</v>
      </c>
      <c r="N249" s="19">
        <f t="shared" si="68"/>
        <v>0.6213464696223318</v>
      </c>
      <c r="O249" s="19">
        <v>0.5944148936170213</v>
      </c>
      <c r="Q249" s="24">
        <f t="shared" si="69"/>
        <v>-0.04334389478655942</v>
      </c>
      <c r="S249" s="34" t="s">
        <v>11</v>
      </c>
    </row>
    <row r="250" spans="1:19" ht="12.75">
      <c r="A250" s="16" t="s">
        <v>302</v>
      </c>
      <c r="B250" s="16" t="s">
        <v>246</v>
      </c>
      <c r="C250" s="31">
        <v>95</v>
      </c>
      <c r="D250" s="15">
        <v>580</v>
      </c>
      <c r="E250" s="19">
        <v>0.16379310344827586</v>
      </c>
      <c r="F250" s="20">
        <v>212</v>
      </c>
      <c r="G250" s="15">
        <v>604</v>
      </c>
      <c r="I250" s="18">
        <f t="shared" si="66"/>
        <v>104.50000000000001</v>
      </c>
      <c r="J250" s="20">
        <v>212</v>
      </c>
      <c r="L250" s="24">
        <f t="shared" si="67"/>
        <v>1.0287081339712916</v>
      </c>
      <c r="N250" s="19">
        <f t="shared" si="68"/>
        <v>0.18017241379310345</v>
      </c>
      <c r="O250" s="19">
        <v>0.3509933774834437</v>
      </c>
      <c r="Q250" s="24">
        <f t="shared" si="69"/>
        <v>0.9480972147406446</v>
      </c>
      <c r="S250" s="34" t="s">
        <v>450</v>
      </c>
    </row>
    <row r="251" spans="1:19" ht="12.75">
      <c r="A251" s="49" t="s">
        <v>303</v>
      </c>
      <c r="B251" s="16" t="s">
        <v>18</v>
      </c>
      <c r="C251" s="31"/>
      <c r="E251" s="19" t="s">
        <v>7</v>
      </c>
      <c r="F251" s="20">
        <v>263</v>
      </c>
      <c r="G251" s="15">
        <v>359</v>
      </c>
      <c r="I251" s="18" t="s">
        <v>7</v>
      </c>
      <c r="J251" s="20">
        <v>263</v>
      </c>
      <c r="L251" s="19" t="s">
        <v>7</v>
      </c>
      <c r="M251" s="19"/>
      <c r="N251" s="19" t="s">
        <v>7</v>
      </c>
      <c r="O251" s="19">
        <v>0.7325905292479109</v>
      </c>
      <c r="Q251" s="19" t="s">
        <v>7</v>
      </c>
      <c r="R251" s="19"/>
      <c r="S251" s="34" t="s">
        <v>18</v>
      </c>
    </row>
    <row r="252" spans="1:19" ht="12.75">
      <c r="A252" s="16" t="s">
        <v>304</v>
      </c>
      <c r="B252" s="16" t="s">
        <v>78</v>
      </c>
      <c r="C252" s="31">
        <v>170</v>
      </c>
      <c r="D252" s="15">
        <v>640</v>
      </c>
      <c r="E252" s="19">
        <v>0.265625</v>
      </c>
      <c r="F252" s="20">
        <v>290</v>
      </c>
      <c r="G252" s="15">
        <v>782</v>
      </c>
      <c r="I252" s="18">
        <f aca="true" t="shared" si="70" ref="I252:I264">C252*1.1</f>
        <v>187.00000000000003</v>
      </c>
      <c r="J252" s="20">
        <v>290</v>
      </c>
      <c r="L252" s="24">
        <f aca="true" t="shared" si="71" ref="L252:L264">(J252-I252)/I252</f>
        <v>0.5508021390374329</v>
      </c>
      <c r="N252" s="19">
        <f aca="true" t="shared" si="72" ref="N252:N264">E252*1.1</f>
        <v>0.29218750000000004</v>
      </c>
      <c r="O252" s="19">
        <v>0.37084398976982097</v>
      </c>
      <c r="Q252" s="24">
        <f aca="true" t="shared" si="73" ref="Q252:Q264">(O252-N252)/N252</f>
        <v>0.26919868156516247</v>
      </c>
      <c r="S252" s="34" t="s">
        <v>450</v>
      </c>
    </row>
    <row r="253" spans="1:19" ht="12.75">
      <c r="A253" s="16" t="s">
        <v>60</v>
      </c>
      <c r="B253" s="16" t="s">
        <v>305</v>
      </c>
      <c r="C253" s="31">
        <v>334</v>
      </c>
      <c r="D253" s="15">
        <v>1175</v>
      </c>
      <c r="E253" s="19">
        <v>0.28425531914893615</v>
      </c>
      <c r="F253" s="20">
        <v>536</v>
      </c>
      <c r="G253" s="15">
        <v>1770</v>
      </c>
      <c r="I253" s="18">
        <f t="shared" si="70"/>
        <v>367.40000000000003</v>
      </c>
      <c r="J253" s="20">
        <v>536</v>
      </c>
      <c r="L253" s="24">
        <f t="shared" si="71"/>
        <v>0.45890038105606956</v>
      </c>
      <c r="N253" s="19">
        <f t="shared" si="72"/>
        <v>0.3126808510638298</v>
      </c>
      <c r="O253" s="19">
        <v>0.30282485875706217</v>
      </c>
      <c r="Q253" s="24">
        <f t="shared" si="73"/>
        <v>-0.03152093347972777</v>
      </c>
      <c r="S253" s="34" t="s">
        <v>453</v>
      </c>
    </row>
    <row r="254" spans="1:19" ht="12.75">
      <c r="A254" s="16" t="s">
        <v>306</v>
      </c>
      <c r="B254" s="16" t="s">
        <v>147</v>
      </c>
      <c r="C254" s="31">
        <v>905</v>
      </c>
      <c r="D254" s="15">
        <v>292</v>
      </c>
      <c r="E254" s="19">
        <v>3.0993150684931505</v>
      </c>
      <c r="F254" s="20">
        <v>1285</v>
      </c>
      <c r="G254" s="15">
        <v>582</v>
      </c>
      <c r="I254" s="18">
        <f t="shared" si="70"/>
        <v>995.5000000000001</v>
      </c>
      <c r="J254" s="20">
        <v>1285</v>
      </c>
      <c r="L254" s="24">
        <f t="shared" si="71"/>
        <v>0.2908086388749371</v>
      </c>
      <c r="N254" s="19">
        <f t="shared" si="72"/>
        <v>3.4092465753424657</v>
      </c>
      <c r="O254" s="19">
        <v>2.2079037800687287</v>
      </c>
      <c r="Q254" s="24">
        <f t="shared" si="73"/>
        <v>-0.352377796303296</v>
      </c>
      <c r="S254" s="34" t="s">
        <v>453</v>
      </c>
    </row>
    <row r="255" spans="1:19" ht="12.75">
      <c r="A255" s="16" t="s">
        <v>307</v>
      </c>
      <c r="B255" s="16" t="s">
        <v>446</v>
      </c>
      <c r="C255" s="31">
        <v>336</v>
      </c>
      <c r="D255" s="15">
        <v>618</v>
      </c>
      <c r="E255" s="19">
        <v>0.5436893203883495</v>
      </c>
      <c r="F255" s="20">
        <v>567</v>
      </c>
      <c r="G255" s="15">
        <v>800</v>
      </c>
      <c r="I255" s="18">
        <f t="shared" si="70"/>
        <v>369.6</v>
      </c>
      <c r="J255" s="20">
        <v>567</v>
      </c>
      <c r="L255" s="24">
        <f t="shared" si="71"/>
        <v>0.534090909090909</v>
      </c>
      <c r="N255" s="19">
        <f t="shared" si="72"/>
        <v>0.5980582524271845</v>
      </c>
      <c r="O255" s="19">
        <v>0.70875</v>
      </c>
      <c r="Q255" s="24">
        <f t="shared" si="73"/>
        <v>0.18508522727272725</v>
      </c>
      <c r="S255" s="34" t="s">
        <v>452</v>
      </c>
    </row>
    <row r="256" spans="1:19" ht="12.75">
      <c r="A256" s="16" t="s">
        <v>308</v>
      </c>
      <c r="B256" s="16" t="s">
        <v>309</v>
      </c>
      <c r="C256" s="31">
        <v>150</v>
      </c>
      <c r="D256" s="15">
        <v>320</v>
      </c>
      <c r="E256" s="19">
        <v>0.46875</v>
      </c>
      <c r="F256" s="20">
        <v>429</v>
      </c>
      <c r="G256" s="15">
        <v>380</v>
      </c>
      <c r="I256" s="18">
        <f t="shared" si="70"/>
        <v>165</v>
      </c>
      <c r="J256" s="20">
        <v>429</v>
      </c>
      <c r="L256" s="24">
        <f t="shared" si="71"/>
        <v>1.6</v>
      </c>
      <c r="N256" s="19">
        <f t="shared" si="72"/>
        <v>0.515625</v>
      </c>
      <c r="O256" s="19">
        <v>1.1289473684210527</v>
      </c>
      <c r="Q256" s="24">
        <f t="shared" si="73"/>
        <v>1.1894736842105265</v>
      </c>
      <c r="S256" s="34" t="s">
        <v>449</v>
      </c>
    </row>
    <row r="257" spans="1:19" ht="12.75">
      <c r="A257" s="16" t="s">
        <v>310</v>
      </c>
      <c r="B257" s="16" t="s">
        <v>447</v>
      </c>
      <c r="C257" s="31">
        <v>297</v>
      </c>
      <c r="D257" s="15">
        <v>412</v>
      </c>
      <c r="E257" s="19">
        <v>0.720873786407767</v>
      </c>
      <c r="F257" s="20">
        <v>751</v>
      </c>
      <c r="G257" s="15">
        <v>524</v>
      </c>
      <c r="I257" s="18">
        <f t="shared" si="70"/>
        <v>326.70000000000005</v>
      </c>
      <c r="J257" s="20">
        <v>751</v>
      </c>
      <c r="L257" s="24">
        <f t="shared" si="71"/>
        <v>1.2987450260177529</v>
      </c>
      <c r="N257" s="19">
        <f t="shared" si="72"/>
        <v>0.7929611650485437</v>
      </c>
      <c r="O257" s="19">
        <v>1.433206106870229</v>
      </c>
      <c r="Q257" s="24">
        <f t="shared" si="73"/>
        <v>0.8074102112964014</v>
      </c>
      <c r="S257" s="34" t="s">
        <v>454</v>
      </c>
    </row>
    <row r="258" spans="1:19" ht="12.75">
      <c r="A258" s="16" t="s">
        <v>311</v>
      </c>
      <c r="B258" s="16" t="s">
        <v>11</v>
      </c>
      <c r="C258" s="31">
        <v>824</v>
      </c>
      <c r="D258" s="15">
        <v>697</v>
      </c>
      <c r="E258" s="19">
        <v>1.182209469153515</v>
      </c>
      <c r="F258" s="20">
        <v>1072</v>
      </c>
      <c r="G258" s="15">
        <v>724</v>
      </c>
      <c r="I258" s="18">
        <f t="shared" si="70"/>
        <v>906.4000000000001</v>
      </c>
      <c r="J258" s="20">
        <v>1072</v>
      </c>
      <c r="L258" s="24">
        <f t="shared" si="71"/>
        <v>0.18270079435127967</v>
      </c>
      <c r="N258" s="19">
        <f t="shared" si="72"/>
        <v>1.3004304160688667</v>
      </c>
      <c r="O258" s="19">
        <v>1.4806629834254144</v>
      </c>
      <c r="Q258" s="24">
        <f t="shared" si="73"/>
        <v>0.138594549258069</v>
      </c>
      <c r="S258" s="34" t="s">
        <v>11</v>
      </c>
    </row>
    <row r="259" spans="1:19" ht="12.75">
      <c r="A259" s="16" t="s">
        <v>312</v>
      </c>
      <c r="B259" s="16" t="s">
        <v>447</v>
      </c>
      <c r="C259" s="31">
        <v>262</v>
      </c>
      <c r="D259" s="15">
        <v>386</v>
      </c>
      <c r="E259" s="19">
        <v>0.6787564766839378</v>
      </c>
      <c r="F259" s="20">
        <v>448</v>
      </c>
      <c r="G259" s="15">
        <v>522</v>
      </c>
      <c r="I259" s="18">
        <f t="shared" si="70"/>
        <v>288.20000000000005</v>
      </c>
      <c r="J259" s="20">
        <v>448</v>
      </c>
      <c r="L259" s="24">
        <f t="shared" si="71"/>
        <v>0.554476058292852</v>
      </c>
      <c r="N259" s="19">
        <f t="shared" si="72"/>
        <v>0.7466321243523316</v>
      </c>
      <c r="O259" s="19">
        <v>0.8582375478927203</v>
      </c>
      <c r="Q259" s="24">
        <f t="shared" si="73"/>
        <v>0.14947846456138114</v>
      </c>
      <c r="S259" s="34" t="s">
        <v>454</v>
      </c>
    </row>
    <row r="260" spans="1:19" ht="12.75">
      <c r="A260" s="16" t="s">
        <v>313</v>
      </c>
      <c r="B260" s="16" t="s">
        <v>314</v>
      </c>
      <c r="C260" s="31">
        <v>90</v>
      </c>
      <c r="D260" s="15">
        <v>785</v>
      </c>
      <c r="E260" s="19">
        <v>0.11464968152866242</v>
      </c>
      <c r="F260" s="20">
        <v>150</v>
      </c>
      <c r="G260" s="15">
        <v>863</v>
      </c>
      <c r="I260" s="18">
        <f t="shared" si="70"/>
        <v>99.00000000000001</v>
      </c>
      <c r="J260" s="20">
        <v>150</v>
      </c>
      <c r="L260" s="24">
        <f t="shared" si="71"/>
        <v>0.5151515151515149</v>
      </c>
      <c r="N260" s="19">
        <f t="shared" si="72"/>
        <v>0.12611464968152866</v>
      </c>
      <c r="O260" s="19">
        <v>0.17381228273464658</v>
      </c>
      <c r="Q260" s="24">
        <f t="shared" si="73"/>
        <v>0.3782085045120966</v>
      </c>
      <c r="S260" s="34" t="s">
        <v>449</v>
      </c>
    </row>
    <row r="261" spans="1:19" ht="12.75">
      <c r="A261" s="16" t="s">
        <v>315</v>
      </c>
      <c r="B261" s="16" t="s">
        <v>316</v>
      </c>
      <c r="C261" s="18">
        <v>190</v>
      </c>
      <c r="D261" s="15">
        <v>500</v>
      </c>
      <c r="E261" s="19">
        <v>0.38</v>
      </c>
      <c r="F261" s="20">
        <v>295</v>
      </c>
      <c r="G261" s="15">
        <v>507</v>
      </c>
      <c r="I261" s="18">
        <f t="shared" si="70"/>
        <v>209.00000000000003</v>
      </c>
      <c r="J261" s="20">
        <v>295</v>
      </c>
      <c r="L261" s="24">
        <f t="shared" si="71"/>
        <v>0.41148325358851656</v>
      </c>
      <c r="N261" s="19">
        <f t="shared" si="72"/>
        <v>0.41800000000000004</v>
      </c>
      <c r="O261" s="19">
        <v>0.5818540433925049</v>
      </c>
      <c r="Q261" s="24">
        <f t="shared" si="73"/>
        <v>0.391995319120825</v>
      </c>
      <c r="S261" s="34" t="s">
        <v>449</v>
      </c>
    </row>
    <row r="262" spans="1:19" ht="12.75">
      <c r="A262" s="16" t="s">
        <v>317</v>
      </c>
      <c r="B262" s="16" t="s">
        <v>28</v>
      </c>
      <c r="C262" s="31">
        <v>152</v>
      </c>
      <c r="D262" s="15">
        <v>235</v>
      </c>
      <c r="E262" s="19">
        <v>0.6468085106382979</v>
      </c>
      <c r="F262" s="20">
        <v>214.8</v>
      </c>
      <c r="G262" s="15">
        <v>179</v>
      </c>
      <c r="I262" s="18">
        <f t="shared" si="70"/>
        <v>167.20000000000002</v>
      </c>
      <c r="J262" s="20">
        <v>214.8</v>
      </c>
      <c r="L262" s="24">
        <f t="shared" si="71"/>
        <v>0.28468899521531094</v>
      </c>
      <c r="N262" s="19">
        <f t="shared" si="72"/>
        <v>0.7114893617021277</v>
      </c>
      <c r="O262" s="19">
        <v>1.2</v>
      </c>
      <c r="Q262" s="24">
        <f t="shared" si="73"/>
        <v>0.6866028708133969</v>
      </c>
      <c r="S262" s="34" t="s">
        <v>28</v>
      </c>
    </row>
    <row r="263" spans="1:19" ht="12.75">
      <c r="A263" s="16" t="s">
        <v>318</v>
      </c>
      <c r="B263" s="16" t="s">
        <v>18</v>
      </c>
      <c r="C263" s="31">
        <v>254</v>
      </c>
      <c r="D263" s="15">
        <v>451</v>
      </c>
      <c r="E263" s="19">
        <v>0.5631929046563193</v>
      </c>
      <c r="F263" s="20">
        <v>471</v>
      </c>
      <c r="G263" s="15">
        <v>428</v>
      </c>
      <c r="I263" s="18">
        <f t="shared" si="70"/>
        <v>279.40000000000003</v>
      </c>
      <c r="J263" s="20">
        <v>471</v>
      </c>
      <c r="L263" s="24">
        <f t="shared" si="71"/>
        <v>0.6857551896921974</v>
      </c>
      <c r="N263" s="19">
        <f t="shared" si="72"/>
        <v>0.6195121951219513</v>
      </c>
      <c r="O263" s="19">
        <v>1.1004672897196262</v>
      </c>
      <c r="Q263" s="24">
        <f t="shared" si="73"/>
        <v>0.7763448377364041</v>
      </c>
      <c r="S263" s="34" t="s">
        <v>18</v>
      </c>
    </row>
    <row r="264" spans="1:19" ht="12.75">
      <c r="A264" s="16" t="s">
        <v>319</v>
      </c>
      <c r="B264" s="16" t="s">
        <v>320</v>
      </c>
      <c r="C264" s="18">
        <v>50</v>
      </c>
      <c r="D264" s="15">
        <v>284</v>
      </c>
      <c r="E264" s="19">
        <v>0.176056338028169</v>
      </c>
      <c r="F264" s="20">
        <v>83</v>
      </c>
      <c r="G264" s="15">
        <v>303</v>
      </c>
      <c r="I264" s="18">
        <f t="shared" si="70"/>
        <v>55.00000000000001</v>
      </c>
      <c r="J264" s="20">
        <v>83</v>
      </c>
      <c r="L264" s="24">
        <f t="shared" si="71"/>
        <v>0.5090909090909089</v>
      </c>
      <c r="N264" s="19">
        <f t="shared" si="72"/>
        <v>0.1936619718309859</v>
      </c>
      <c r="O264" s="19">
        <v>0.2739273927392739</v>
      </c>
      <c r="Q264" s="24">
        <f t="shared" si="73"/>
        <v>0.41446144614461444</v>
      </c>
      <c r="S264" s="34" t="s">
        <v>449</v>
      </c>
    </row>
    <row r="265" spans="1:19" ht="12.75">
      <c r="A265" s="49" t="s">
        <v>321</v>
      </c>
      <c r="B265" s="16" t="s">
        <v>11</v>
      </c>
      <c r="C265" s="18"/>
      <c r="E265" s="19" t="s">
        <v>7</v>
      </c>
      <c r="F265" s="20">
        <v>406</v>
      </c>
      <c r="G265" s="15">
        <v>401</v>
      </c>
      <c r="I265" s="18" t="s">
        <v>7</v>
      </c>
      <c r="J265" s="20">
        <v>406</v>
      </c>
      <c r="L265" s="19" t="s">
        <v>7</v>
      </c>
      <c r="M265" s="19"/>
      <c r="N265" s="19" t="s">
        <v>7</v>
      </c>
      <c r="O265" s="19">
        <v>1.0124688279301746</v>
      </c>
      <c r="Q265" s="19" t="s">
        <v>7</v>
      </c>
      <c r="R265" s="19"/>
      <c r="S265" s="34" t="s">
        <v>11</v>
      </c>
    </row>
    <row r="266" spans="1:19" ht="12.75">
      <c r="A266" s="16" t="s">
        <v>322</v>
      </c>
      <c r="B266" s="16" t="s">
        <v>11</v>
      </c>
      <c r="C266" s="31">
        <v>805</v>
      </c>
      <c r="D266" s="15">
        <v>780</v>
      </c>
      <c r="E266" s="19">
        <v>1.0320512820512822</v>
      </c>
      <c r="F266" s="20">
        <v>1048</v>
      </c>
      <c r="G266" s="15">
        <v>545</v>
      </c>
      <c r="I266" s="18">
        <f aca="true" t="shared" si="74" ref="I266:I277">C266*1.1</f>
        <v>885.5000000000001</v>
      </c>
      <c r="J266" s="20">
        <v>1048</v>
      </c>
      <c r="L266" s="24">
        <f aca="true" t="shared" si="75" ref="L266:L277">(J266-I266)/I266</f>
        <v>0.183512140033879</v>
      </c>
      <c r="N266" s="19">
        <f aca="true" t="shared" si="76" ref="N266:N277">E266*1.1</f>
        <v>1.1352564102564104</v>
      </c>
      <c r="O266" s="19">
        <v>1.9229357798165139</v>
      </c>
      <c r="Q266" s="24">
        <f aca="true" t="shared" si="77" ref="Q266:Q277">(O266-N266)/N266</f>
        <v>0.6938338884888544</v>
      </c>
      <c r="S266" s="34" t="s">
        <v>11</v>
      </c>
    </row>
    <row r="267" spans="1:19" ht="12.75">
      <c r="A267" s="16" t="s">
        <v>323</v>
      </c>
      <c r="B267" s="16" t="s">
        <v>445</v>
      </c>
      <c r="C267" s="31">
        <v>259</v>
      </c>
      <c r="D267" s="15">
        <v>354</v>
      </c>
      <c r="E267" s="19">
        <v>0.731638418079096</v>
      </c>
      <c r="F267" s="20">
        <v>429</v>
      </c>
      <c r="G267" s="15">
        <v>371</v>
      </c>
      <c r="I267" s="18">
        <f t="shared" si="74"/>
        <v>284.90000000000003</v>
      </c>
      <c r="J267" s="20">
        <v>429</v>
      </c>
      <c r="L267" s="24">
        <f t="shared" si="75"/>
        <v>0.5057915057915056</v>
      </c>
      <c r="N267" s="19">
        <f t="shared" si="76"/>
        <v>0.8048022598870057</v>
      </c>
      <c r="O267" s="19">
        <v>1.15633423180593</v>
      </c>
      <c r="Q267" s="24">
        <f t="shared" si="77"/>
        <v>0.4367929731811133</v>
      </c>
      <c r="S267" s="34" t="s">
        <v>448</v>
      </c>
    </row>
    <row r="268" spans="1:19" ht="12.75">
      <c r="A268" s="16" t="s">
        <v>324</v>
      </c>
      <c r="B268" s="16" t="s">
        <v>28</v>
      </c>
      <c r="C268" s="31">
        <v>302</v>
      </c>
      <c r="D268" s="15">
        <v>442</v>
      </c>
      <c r="E268" s="19">
        <v>0.6832579185520362</v>
      </c>
      <c r="F268" s="20">
        <v>483.6</v>
      </c>
      <c r="G268" s="15">
        <v>435</v>
      </c>
      <c r="I268" s="18">
        <f t="shared" si="74"/>
        <v>332.20000000000005</v>
      </c>
      <c r="J268" s="20">
        <v>483.6</v>
      </c>
      <c r="L268" s="24">
        <f t="shared" si="75"/>
        <v>0.4557495484647801</v>
      </c>
      <c r="N268" s="19">
        <f t="shared" si="76"/>
        <v>0.7515837104072399</v>
      </c>
      <c r="O268" s="19">
        <v>1.1117241379310343</v>
      </c>
      <c r="Q268" s="24">
        <f t="shared" si="77"/>
        <v>0.47917540326766134</v>
      </c>
      <c r="S268" s="34" t="s">
        <v>28</v>
      </c>
    </row>
    <row r="269" spans="1:19" ht="12.75">
      <c r="A269" s="16" t="s">
        <v>325</v>
      </c>
      <c r="B269" s="16" t="s">
        <v>11</v>
      </c>
      <c r="C269" s="31">
        <v>442</v>
      </c>
      <c r="D269" s="15">
        <v>460</v>
      </c>
      <c r="E269" s="19">
        <v>0.9608695652173913</v>
      </c>
      <c r="F269" s="20">
        <v>622</v>
      </c>
      <c r="G269" s="15">
        <v>500</v>
      </c>
      <c r="I269" s="18">
        <f t="shared" si="74"/>
        <v>486.20000000000005</v>
      </c>
      <c r="J269" s="20">
        <v>622</v>
      </c>
      <c r="L269" s="24">
        <f t="shared" si="75"/>
        <v>0.2793089263677498</v>
      </c>
      <c r="N269" s="19">
        <f t="shared" si="76"/>
        <v>1.0569565217391306</v>
      </c>
      <c r="O269" s="19">
        <v>1.244</v>
      </c>
      <c r="Q269" s="24">
        <f t="shared" si="77"/>
        <v>0.17696421225832976</v>
      </c>
      <c r="S269" s="34" t="s">
        <v>11</v>
      </c>
    </row>
    <row r="270" spans="1:19" ht="12.75">
      <c r="A270" s="16" t="s">
        <v>326</v>
      </c>
      <c r="B270" s="16" t="s">
        <v>446</v>
      </c>
      <c r="C270" s="31">
        <v>346</v>
      </c>
      <c r="D270" s="15">
        <v>545</v>
      </c>
      <c r="E270" s="19">
        <v>0.634862385321101</v>
      </c>
      <c r="F270" s="20">
        <v>652</v>
      </c>
      <c r="G270" s="15">
        <v>680</v>
      </c>
      <c r="I270" s="18">
        <f t="shared" si="74"/>
        <v>380.6</v>
      </c>
      <c r="J270" s="20">
        <v>652</v>
      </c>
      <c r="L270" s="24">
        <f t="shared" si="75"/>
        <v>0.7130846032580136</v>
      </c>
      <c r="N270" s="19">
        <f t="shared" si="76"/>
        <v>0.6983486238532111</v>
      </c>
      <c r="O270" s="19">
        <v>0.9588235294117647</v>
      </c>
      <c r="Q270" s="24">
        <f t="shared" si="77"/>
        <v>0.3729869246700256</v>
      </c>
      <c r="S270" s="34" t="s">
        <v>452</v>
      </c>
    </row>
    <row r="271" spans="1:19" ht="12.75">
      <c r="A271" s="16" t="s">
        <v>327</v>
      </c>
      <c r="B271" s="16" t="s">
        <v>328</v>
      </c>
      <c r="C271" s="31">
        <v>205</v>
      </c>
      <c r="D271" s="15">
        <v>767</v>
      </c>
      <c r="E271" s="19">
        <v>0.26727509778357234</v>
      </c>
      <c r="F271" s="20">
        <v>300</v>
      </c>
      <c r="G271" s="15">
        <v>739</v>
      </c>
      <c r="I271" s="18">
        <f t="shared" si="74"/>
        <v>225.50000000000003</v>
      </c>
      <c r="J271" s="20">
        <v>300</v>
      </c>
      <c r="L271" s="24">
        <f t="shared" si="75"/>
        <v>0.33037694013303753</v>
      </c>
      <c r="N271" s="19">
        <f t="shared" si="76"/>
        <v>0.2940026075619296</v>
      </c>
      <c r="O271" s="19">
        <v>0.4059539918809202</v>
      </c>
      <c r="Q271" s="24">
        <f t="shared" si="77"/>
        <v>0.380783644224682</v>
      </c>
      <c r="S271" s="34" t="s">
        <v>450</v>
      </c>
    </row>
    <row r="272" spans="1:19" ht="12.75">
      <c r="A272" s="16" t="s">
        <v>329</v>
      </c>
      <c r="B272" s="16" t="s">
        <v>42</v>
      </c>
      <c r="C272" s="31">
        <v>255</v>
      </c>
      <c r="D272" s="15">
        <v>600</v>
      </c>
      <c r="E272" s="19">
        <v>0.425</v>
      </c>
      <c r="F272" s="20">
        <v>332</v>
      </c>
      <c r="G272" s="15">
        <v>624</v>
      </c>
      <c r="I272" s="18">
        <f t="shared" si="74"/>
        <v>280.5</v>
      </c>
      <c r="J272" s="20">
        <v>332</v>
      </c>
      <c r="L272" s="24">
        <f t="shared" si="75"/>
        <v>0.1836007130124777</v>
      </c>
      <c r="N272" s="19">
        <f t="shared" si="76"/>
        <v>0.4675</v>
      </c>
      <c r="O272" s="19">
        <v>0.532051282051282</v>
      </c>
      <c r="Q272" s="24">
        <f t="shared" si="77"/>
        <v>0.1380776086658439</v>
      </c>
      <c r="S272" s="34" t="s">
        <v>450</v>
      </c>
    </row>
    <row r="273" spans="1:19" ht="12.75">
      <c r="A273" s="16" t="s">
        <v>330</v>
      </c>
      <c r="B273" s="16" t="s">
        <v>11</v>
      </c>
      <c r="C273" s="18">
        <v>371</v>
      </c>
      <c r="D273" s="15">
        <v>588</v>
      </c>
      <c r="E273" s="19">
        <v>0.6309523809523809</v>
      </c>
      <c r="F273" s="20">
        <v>484</v>
      </c>
      <c r="G273" s="15">
        <v>632</v>
      </c>
      <c r="I273" s="18">
        <f t="shared" si="74"/>
        <v>408.1</v>
      </c>
      <c r="J273" s="20">
        <v>484</v>
      </c>
      <c r="L273" s="24">
        <f t="shared" si="75"/>
        <v>0.1859838274932614</v>
      </c>
      <c r="N273" s="19">
        <f t="shared" si="76"/>
        <v>0.6940476190476191</v>
      </c>
      <c r="O273" s="19">
        <v>0.7658227848101266</v>
      </c>
      <c r="Q273" s="24">
        <f t="shared" si="77"/>
        <v>0.10341533317411017</v>
      </c>
      <c r="S273" s="34" t="s">
        <v>11</v>
      </c>
    </row>
    <row r="274" spans="1:19" ht="12.75">
      <c r="A274" s="16" t="s">
        <v>331</v>
      </c>
      <c r="B274" s="16" t="s">
        <v>332</v>
      </c>
      <c r="C274" s="18">
        <v>30</v>
      </c>
      <c r="D274" s="15">
        <v>360</v>
      </c>
      <c r="E274" s="19">
        <v>0.08333333333333333</v>
      </c>
      <c r="F274" s="20">
        <v>28.68</v>
      </c>
      <c r="G274" s="15">
        <v>283</v>
      </c>
      <c r="I274" s="18">
        <f t="shared" si="74"/>
        <v>33</v>
      </c>
      <c r="J274" s="20">
        <v>28.68</v>
      </c>
      <c r="L274" s="24">
        <f t="shared" si="75"/>
        <v>-0.13090909090909092</v>
      </c>
      <c r="N274" s="19">
        <f t="shared" si="76"/>
        <v>0.09166666666666667</v>
      </c>
      <c r="O274" s="19">
        <v>0.10134275618374558</v>
      </c>
      <c r="Q274" s="24">
        <f t="shared" si="77"/>
        <v>0.10555734018631534</v>
      </c>
      <c r="S274" s="34" t="s">
        <v>450</v>
      </c>
    </row>
    <row r="275" spans="1:19" ht="12.75">
      <c r="A275" s="16" t="s">
        <v>333</v>
      </c>
      <c r="B275" s="16" t="s">
        <v>447</v>
      </c>
      <c r="C275" s="31">
        <v>184</v>
      </c>
      <c r="D275" s="15">
        <v>350</v>
      </c>
      <c r="E275" s="19">
        <v>0.5257142857142857</v>
      </c>
      <c r="F275" s="20">
        <v>285</v>
      </c>
      <c r="G275" s="15">
        <v>192</v>
      </c>
      <c r="I275" s="18">
        <f t="shared" si="74"/>
        <v>202.4</v>
      </c>
      <c r="J275" s="20">
        <v>285</v>
      </c>
      <c r="L275" s="24">
        <f t="shared" si="75"/>
        <v>0.40810276679841895</v>
      </c>
      <c r="N275" s="19">
        <f t="shared" si="76"/>
        <v>0.5782857142857143</v>
      </c>
      <c r="O275" s="19">
        <v>1.484375</v>
      </c>
      <c r="Q275" s="24">
        <f t="shared" si="77"/>
        <v>1.5668540019762847</v>
      </c>
      <c r="S275" s="34" t="s">
        <v>454</v>
      </c>
    </row>
    <row r="276" spans="1:19" ht="12.75">
      <c r="A276" s="16" t="s">
        <v>334</v>
      </c>
      <c r="B276" s="16" t="s">
        <v>17</v>
      </c>
      <c r="C276" s="18">
        <v>191</v>
      </c>
      <c r="D276" s="15">
        <v>442</v>
      </c>
      <c r="E276" s="19">
        <v>0.4321266968325792</v>
      </c>
      <c r="F276" s="20">
        <v>304</v>
      </c>
      <c r="G276" s="15">
        <v>604</v>
      </c>
      <c r="I276" s="18">
        <f t="shared" si="74"/>
        <v>210.10000000000002</v>
      </c>
      <c r="J276" s="20">
        <v>304</v>
      </c>
      <c r="L276" s="24">
        <f t="shared" si="75"/>
        <v>0.4469300333174677</v>
      </c>
      <c r="N276" s="19">
        <f t="shared" si="76"/>
        <v>0.47533936651583714</v>
      </c>
      <c r="O276" s="19">
        <v>0.5033112582781457</v>
      </c>
      <c r="Q276" s="24">
        <f t="shared" si="77"/>
        <v>0.05884615020914036</v>
      </c>
      <c r="S276" s="34" t="s">
        <v>17</v>
      </c>
    </row>
    <row r="277" spans="1:19" ht="12.75">
      <c r="A277" s="16" t="s">
        <v>335</v>
      </c>
      <c r="B277" s="16" t="s">
        <v>421</v>
      </c>
      <c r="C277" s="31">
        <v>36</v>
      </c>
      <c r="D277" s="15">
        <v>910</v>
      </c>
      <c r="E277" s="19">
        <v>0.03956043956043956</v>
      </c>
      <c r="F277" s="20">
        <v>105</v>
      </c>
      <c r="G277" s="15">
        <v>707</v>
      </c>
      <c r="I277" s="18">
        <f t="shared" si="74"/>
        <v>39.6</v>
      </c>
      <c r="J277" s="20">
        <v>105</v>
      </c>
      <c r="L277" s="24">
        <f t="shared" si="75"/>
        <v>1.6515151515151516</v>
      </c>
      <c r="N277" s="19">
        <f t="shared" si="76"/>
        <v>0.04351648351648352</v>
      </c>
      <c r="O277" s="19">
        <v>0.1485148514851485</v>
      </c>
      <c r="Q277" s="24">
        <f t="shared" si="77"/>
        <v>2.4128412841284126</v>
      </c>
      <c r="S277" s="34" t="s">
        <v>451</v>
      </c>
    </row>
    <row r="278" spans="1:19" ht="12.75">
      <c r="A278" s="49" t="s">
        <v>336</v>
      </c>
      <c r="B278" s="16" t="s">
        <v>17</v>
      </c>
      <c r="C278" s="31"/>
      <c r="E278" s="19" t="s">
        <v>7</v>
      </c>
      <c r="F278" s="20">
        <v>155</v>
      </c>
      <c r="G278" s="15">
        <v>218</v>
      </c>
      <c r="I278" s="18" t="s">
        <v>7</v>
      </c>
      <c r="J278" s="20">
        <v>155</v>
      </c>
      <c r="L278" s="19" t="s">
        <v>7</v>
      </c>
      <c r="M278" s="19"/>
      <c r="N278" s="19" t="s">
        <v>7</v>
      </c>
      <c r="O278" s="19">
        <v>0.7110091743119266</v>
      </c>
      <c r="Q278" s="19" t="s">
        <v>7</v>
      </c>
      <c r="R278" s="19"/>
      <c r="S278" s="34" t="s">
        <v>17</v>
      </c>
    </row>
    <row r="279" spans="1:19" ht="12.75">
      <c r="A279" s="16" t="s">
        <v>337</v>
      </c>
      <c r="B279" s="16" t="s">
        <v>18</v>
      </c>
      <c r="C279" s="31">
        <v>542</v>
      </c>
      <c r="D279" s="15">
        <v>561</v>
      </c>
      <c r="E279" s="19">
        <v>0.966131907308378</v>
      </c>
      <c r="F279" s="20">
        <v>769</v>
      </c>
      <c r="G279" s="15">
        <v>611</v>
      </c>
      <c r="I279" s="18">
        <f aca="true" t="shared" si="78" ref="I279:I299">C279*1.1</f>
        <v>596.2</v>
      </c>
      <c r="J279" s="20">
        <v>769</v>
      </c>
      <c r="L279" s="24">
        <f aca="true" t="shared" si="79" ref="L279:L299">(J279-I279)/I279</f>
        <v>0.28983562562898346</v>
      </c>
      <c r="N279" s="19">
        <f aca="true" t="shared" si="80" ref="N279:N299">E279*1.1</f>
        <v>1.062745098039216</v>
      </c>
      <c r="O279" s="19">
        <v>1.2585924713584289</v>
      </c>
      <c r="Q279" s="24">
        <f aca="true" t="shared" si="81" ref="Q279:Q299">(O279-N279)/N279</f>
        <v>0.1842844287690011</v>
      </c>
      <c r="S279" s="34" t="s">
        <v>18</v>
      </c>
    </row>
    <row r="280" spans="1:19" ht="12.75">
      <c r="A280" s="16" t="s">
        <v>338</v>
      </c>
      <c r="B280" s="16" t="s">
        <v>52</v>
      </c>
      <c r="C280" s="31">
        <v>968</v>
      </c>
      <c r="D280" s="15">
        <v>960</v>
      </c>
      <c r="E280" s="19">
        <v>1.0083333333333333</v>
      </c>
      <c r="F280" s="20">
        <v>1290</v>
      </c>
      <c r="G280" s="15">
        <v>1098</v>
      </c>
      <c r="I280" s="18">
        <f t="shared" si="78"/>
        <v>1064.8000000000002</v>
      </c>
      <c r="J280" s="20">
        <v>1290</v>
      </c>
      <c r="L280" s="24">
        <f t="shared" si="79"/>
        <v>0.21149511645379393</v>
      </c>
      <c r="N280" s="19">
        <f t="shared" si="80"/>
        <v>1.1091666666666666</v>
      </c>
      <c r="O280" s="19">
        <v>1.174863387978142</v>
      </c>
      <c r="Q280" s="24">
        <f t="shared" si="81"/>
        <v>0.05923070291042111</v>
      </c>
      <c r="S280" s="34" t="s">
        <v>453</v>
      </c>
    </row>
    <row r="281" spans="1:19" ht="12.75">
      <c r="A281" s="16" t="s">
        <v>339</v>
      </c>
      <c r="B281" s="16" t="s">
        <v>28</v>
      </c>
      <c r="C281" s="31">
        <v>1000</v>
      </c>
      <c r="D281" s="15">
        <v>1600</v>
      </c>
      <c r="E281" s="19">
        <v>0.625</v>
      </c>
      <c r="F281" s="20">
        <v>1560</v>
      </c>
      <c r="G281" s="15">
        <v>1879</v>
      </c>
      <c r="I281" s="18">
        <f t="shared" si="78"/>
        <v>1100</v>
      </c>
      <c r="J281" s="20">
        <v>1560</v>
      </c>
      <c r="L281" s="24">
        <f t="shared" si="79"/>
        <v>0.41818181818181815</v>
      </c>
      <c r="N281" s="19">
        <f t="shared" si="80"/>
        <v>0.6875</v>
      </c>
      <c r="O281" s="19">
        <v>0.8302288451303885</v>
      </c>
      <c r="Q281" s="24">
        <f t="shared" si="81"/>
        <v>0.20760559291692876</v>
      </c>
      <c r="S281" s="34" t="s">
        <v>28</v>
      </c>
    </row>
    <row r="282" spans="1:19" ht="12.75">
      <c r="A282" s="16" t="s">
        <v>340</v>
      </c>
      <c r="B282" s="16" t="s">
        <v>85</v>
      </c>
      <c r="C282" s="31">
        <v>394</v>
      </c>
      <c r="D282" s="15">
        <v>636</v>
      </c>
      <c r="E282" s="19">
        <v>0.6194968553459119</v>
      </c>
      <c r="F282" s="20">
        <v>599</v>
      </c>
      <c r="G282" s="15">
        <v>568</v>
      </c>
      <c r="I282" s="18">
        <f t="shared" si="78"/>
        <v>433.40000000000003</v>
      </c>
      <c r="J282" s="20">
        <v>599</v>
      </c>
      <c r="L282" s="24">
        <f t="shared" si="79"/>
        <v>0.38209506229810786</v>
      </c>
      <c r="N282" s="19">
        <f t="shared" si="80"/>
        <v>0.6814465408805032</v>
      </c>
      <c r="O282" s="19">
        <v>1.0545774647887325</v>
      </c>
      <c r="Q282" s="24">
        <f t="shared" si="81"/>
        <v>0.547557147221121</v>
      </c>
      <c r="S282" s="34" t="s">
        <v>453</v>
      </c>
    </row>
    <row r="283" spans="1:19" ht="12.75">
      <c r="A283" s="16" t="s">
        <v>341</v>
      </c>
      <c r="B283" s="16" t="s">
        <v>26</v>
      </c>
      <c r="C283" s="31">
        <v>148</v>
      </c>
      <c r="D283" s="15">
        <v>1467</v>
      </c>
      <c r="E283" s="19">
        <v>0.10088616223585549</v>
      </c>
      <c r="F283" s="20">
        <v>220</v>
      </c>
      <c r="G283" s="15">
        <v>1575</v>
      </c>
      <c r="I283" s="18">
        <f t="shared" si="78"/>
        <v>162.8</v>
      </c>
      <c r="J283" s="20">
        <v>220</v>
      </c>
      <c r="L283" s="24">
        <f t="shared" si="79"/>
        <v>0.35135135135135126</v>
      </c>
      <c r="N283" s="19">
        <f t="shared" si="80"/>
        <v>0.11097477845944105</v>
      </c>
      <c r="O283" s="19">
        <v>0.13968253968253969</v>
      </c>
      <c r="Q283" s="24">
        <f t="shared" si="81"/>
        <v>0.25868725868725856</v>
      </c>
      <c r="S283" s="34" t="s">
        <v>450</v>
      </c>
    </row>
    <row r="284" spans="1:19" ht="12.75">
      <c r="A284" s="16" t="s">
        <v>342</v>
      </c>
      <c r="B284" s="16" t="s">
        <v>11</v>
      </c>
      <c r="C284" s="31">
        <v>317</v>
      </c>
      <c r="D284" s="15">
        <v>931</v>
      </c>
      <c r="E284" s="19">
        <v>0.34049409237379163</v>
      </c>
      <c r="F284" s="20">
        <v>426</v>
      </c>
      <c r="G284" s="15">
        <v>892</v>
      </c>
      <c r="I284" s="18">
        <f t="shared" si="78"/>
        <v>348.70000000000005</v>
      </c>
      <c r="J284" s="20">
        <v>426</v>
      </c>
      <c r="L284" s="24">
        <f t="shared" si="79"/>
        <v>0.22168052767421836</v>
      </c>
      <c r="N284" s="19">
        <f t="shared" si="80"/>
        <v>0.37454350161117084</v>
      </c>
      <c r="O284" s="19">
        <v>0.47757847533632286</v>
      </c>
      <c r="Q284" s="24">
        <f t="shared" si="81"/>
        <v>0.2750948108348624</v>
      </c>
      <c r="S284" s="34" t="s">
        <v>11</v>
      </c>
    </row>
    <row r="285" spans="1:20" ht="12.75">
      <c r="A285" s="16" t="s">
        <v>343</v>
      </c>
      <c r="B285" s="16" t="s">
        <v>344</v>
      </c>
      <c r="C285" s="31">
        <v>177</v>
      </c>
      <c r="D285" s="15">
        <v>757</v>
      </c>
      <c r="E285" s="19">
        <v>0.23381770145310435</v>
      </c>
      <c r="F285" s="20">
        <v>195</v>
      </c>
      <c r="G285" s="15">
        <v>814</v>
      </c>
      <c r="I285" s="18">
        <f t="shared" si="78"/>
        <v>194.70000000000002</v>
      </c>
      <c r="J285" s="20">
        <v>195</v>
      </c>
      <c r="L285" s="24">
        <f t="shared" si="79"/>
        <v>0.0015408320493065378</v>
      </c>
      <c r="N285" s="19">
        <f t="shared" si="80"/>
        <v>0.25719947159841483</v>
      </c>
      <c r="O285" s="19">
        <v>0.23955773955773957</v>
      </c>
      <c r="Q285" s="24">
        <f t="shared" si="81"/>
        <v>-0.06859163407699626</v>
      </c>
      <c r="S285" s="34" t="s">
        <v>449</v>
      </c>
      <c r="T285" s="36"/>
    </row>
    <row r="286" spans="1:19" ht="12.75">
      <c r="A286" s="16" t="s">
        <v>345</v>
      </c>
      <c r="B286" s="16" t="s">
        <v>421</v>
      </c>
      <c r="C286" s="18">
        <v>165</v>
      </c>
      <c r="D286" s="15">
        <v>749</v>
      </c>
      <c r="E286" s="19">
        <v>0.22029372496662217</v>
      </c>
      <c r="F286" s="20">
        <v>324</v>
      </c>
      <c r="G286" s="15">
        <v>670</v>
      </c>
      <c r="I286" s="18">
        <f t="shared" si="78"/>
        <v>181.50000000000003</v>
      </c>
      <c r="J286" s="20">
        <v>324</v>
      </c>
      <c r="L286" s="24">
        <f t="shared" si="79"/>
        <v>0.7851239669421485</v>
      </c>
      <c r="N286" s="19">
        <f t="shared" si="80"/>
        <v>0.2423230974632844</v>
      </c>
      <c r="O286" s="19">
        <v>0.4835820895522388</v>
      </c>
      <c r="Q286" s="24">
        <f t="shared" si="81"/>
        <v>0.9956087331935363</v>
      </c>
      <c r="S286" s="34" t="s">
        <v>451</v>
      </c>
    </row>
    <row r="287" spans="1:20" ht="12.75">
      <c r="A287" s="16" t="s">
        <v>346</v>
      </c>
      <c r="B287" s="16" t="s">
        <v>11</v>
      </c>
      <c r="C287" s="31">
        <v>614</v>
      </c>
      <c r="D287" s="15">
        <v>802</v>
      </c>
      <c r="E287" s="19">
        <v>0.7655860349127181</v>
      </c>
      <c r="F287" s="20">
        <v>799</v>
      </c>
      <c r="G287" s="15">
        <v>770</v>
      </c>
      <c r="I287" s="18">
        <f t="shared" si="78"/>
        <v>675.4000000000001</v>
      </c>
      <c r="J287" s="20">
        <v>799</v>
      </c>
      <c r="L287" s="24">
        <f t="shared" si="79"/>
        <v>0.1830026650873555</v>
      </c>
      <c r="N287" s="19">
        <f t="shared" si="80"/>
        <v>0.84214463840399</v>
      </c>
      <c r="O287" s="19">
        <v>1.0376623376623377</v>
      </c>
      <c r="Q287" s="24">
        <f t="shared" si="81"/>
        <v>0.23216641220786924</v>
      </c>
      <c r="S287" s="34" t="s">
        <v>11</v>
      </c>
      <c r="T287" s="37"/>
    </row>
    <row r="288" spans="1:19" ht="12.75">
      <c r="A288" s="16" t="s">
        <v>347</v>
      </c>
      <c r="B288" s="16" t="s">
        <v>18</v>
      </c>
      <c r="C288" s="31">
        <v>759</v>
      </c>
      <c r="D288" s="15">
        <v>911</v>
      </c>
      <c r="E288" s="19">
        <v>0.8331503841931943</v>
      </c>
      <c r="F288" s="20">
        <v>998</v>
      </c>
      <c r="G288" s="15">
        <v>986</v>
      </c>
      <c r="I288" s="18">
        <f t="shared" si="78"/>
        <v>834.9000000000001</v>
      </c>
      <c r="J288" s="20">
        <v>998</v>
      </c>
      <c r="L288" s="24">
        <f t="shared" si="79"/>
        <v>0.19535273685471302</v>
      </c>
      <c r="N288" s="19">
        <f t="shared" si="80"/>
        <v>0.9164654226125138</v>
      </c>
      <c r="O288" s="19">
        <v>1.0121703853955375</v>
      </c>
      <c r="Q288" s="24">
        <f t="shared" si="81"/>
        <v>0.10442834003513539</v>
      </c>
      <c r="S288" s="34" t="s">
        <v>18</v>
      </c>
    </row>
    <row r="289" spans="1:19" ht="12.75">
      <c r="A289" s="16" t="s">
        <v>348</v>
      </c>
      <c r="B289" s="16" t="s">
        <v>11</v>
      </c>
      <c r="C289" s="31">
        <v>435</v>
      </c>
      <c r="D289" s="15">
        <v>420</v>
      </c>
      <c r="E289" s="19">
        <v>1.0357142857142858</v>
      </c>
      <c r="F289" s="20">
        <v>495</v>
      </c>
      <c r="G289" s="15">
        <v>439</v>
      </c>
      <c r="I289" s="18">
        <f t="shared" si="78"/>
        <v>478.50000000000006</v>
      </c>
      <c r="J289" s="20">
        <v>495</v>
      </c>
      <c r="L289" s="24">
        <f t="shared" si="79"/>
        <v>0.03448275862068953</v>
      </c>
      <c r="N289" s="19">
        <f t="shared" si="80"/>
        <v>1.1392857142857145</v>
      </c>
      <c r="O289" s="19">
        <v>1.1275626423690206</v>
      </c>
      <c r="Q289" s="24">
        <f t="shared" si="81"/>
        <v>-0.010289843688634108</v>
      </c>
      <c r="S289" s="34" t="s">
        <v>11</v>
      </c>
    </row>
    <row r="290" spans="1:19" ht="12.75">
      <c r="A290" s="16" t="s">
        <v>349</v>
      </c>
      <c r="B290" s="16" t="s">
        <v>11</v>
      </c>
      <c r="C290" s="18">
        <v>1234</v>
      </c>
      <c r="D290" s="15">
        <v>781</v>
      </c>
      <c r="E290" s="19">
        <v>1.5800256081946222</v>
      </c>
      <c r="F290" s="20">
        <v>1718</v>
      </c>
      <c r="G290" s="15">
        <v>1930</v>
      </c>
      <c r="I290" s="18">
        <f t="shared" si="78"/>
        <v>1357.4</v>
      </c>
      <c r="J290" s="20">
        <v>1718</v>
      </c>
      <c r="L290" s="24">
        <f t="shared" si="79"/>
        <v>0.2656549285398555</v>
      </c>
      <c r="N290" s="19">
        <f t="shared" si="80"/>
        <v>1.7380281690140846</v>
      </c>
      <c r="O290" s="19">
        <v>0.8901554404145078</v>
      </c>
      <c r="Q290" s="24">
        <f t="shared" si="81"/>
        <v>-0.4878360107825766</v>
      </c>
      <c r="S290" s="34" t="s">
        <v>11</v>
      </c>
    </row>
    <row r="291" spans="1:19" ht="12.75">
      <c r="A291" s="16" t="s">
        <v>350</v>
      </c>
      <c r="B291" s="16" t="s">
        <v>11</v>
      </c>
      <c r="C291" s="31">
        <v>448</v>
      </c>
      <c r="D291" s="15">
        <v>416</v>
      </c>
      <c r="E291" s="19">
        <v>1.0769230769230769</v>
      </c>
      <c r="F291" s="20">
        <v>583</v>
      </c>
      <c r="G291" s="15">
        <v>392</v>
      </c>
      <c r="I291" s="18">
        <f t="shared" si="78"/>
        <v>492.80000000000007</v>
      </c>
      <c r="J291" s="20">
        <v>583</v>
      </c>
      <c r="L291" s="24">
        <f t="shared" si="79"/>
        <v>0.18303571428571414</v>
      </c>
      <c r="N291" s="19">
        <f t="shared" si="80"/>
        <v>1.1846153846153846</v>
      </c>
      <c r="O291" s="19">
        <v>1.4872448979591837</v>
      </c>
      <c r="Q291" s="24">
        <f t="shared" si="81"/>
        <v>0.255466472303207</v>
      </c>
      <c r="S291" s="34" t="s">
        <v>11</v>
      </c>
    </row>
    <row r="292" spans="1:19" ht="12.75">
      <c r="A292" s="16" t="s">
        <v>351</v>
      </c>
      <c r="B292" s="16" t="s">
        <v>446</v>
      </c>
      <c r="C292" s="31">
        <v>48</v>
      </c>
      <c r="D292" s="15">
        <v>580</v>
      </c>
      <c r="E292" s="19">
        <v>0.08275862068965517</v>
      </c>
      <c r="F292" s="20">
        <v>143</v>
      </c>
      <c r="G292" s="15">
        <v>577</v>
      </c>
      <c r="I292" s="18">
        <f t="shared" si="78"/>
        <v>52.800000000000004</v>
      </c>
      <c r="J292" s="20">
        <v>143</v>
      </c>
      <c r="L292" s="24">
        <f t="shared" si="79"/>
        <v>1.708333333333333</v>
      </c>
      <c r="N292" s="19">
        <f t="shared" si="80"/>
        <v>0.0910344827586207</v>
      </c>
      <c r="O292" s="19">
        <v>0.24783362218370883</v>
      </c>
      <c r="Q292" s="24">
        <f t="shared" si="81"/>
        <v>1.7224147891392256</v>
      </c>
      <c r="S292" s="34" t="s">
        <v>452</v>
      </c>
    </row>
    <row r="293" spans="1:19" ht="12.75">
      <c r="A293" s="16" t="s">
        <v>352</v>
      </c>
      <c r="B293" s="16" t="s">
        <v>28</v>
      </c>
      <c r="C293" s="31">
        <v>210</v>
      </c>
      <c r="D293" s="15">
        <v>270</v>
      </c>
      <c r="E293" s="19">
        <v>0.7777777777777778</v>
      </c>
      <c r="F293" s="20">
        <v>456</v>
      </c>
      <c r="G293" s="15">
        <v>393</v>
      </c>
      <c r="I293" s="18">
        <f t="shared" si="78"/>
        <v>231.00000000000003</v>
      </c>
      <c r="J293" s="20">
        <v>456</v>
      </c>
      <c r="L293" s="24">
        <f t="shared" si="79"/>
        <v>0.9740259740259738</v>
      </c>
      <c r="N293" s="19">
        <f t="shared" si="80"/>
        <v>0.8555555555555556</v>
      </c>
      <c r="O293" s="19">
        <v>1.1603053435114503</v>
      </c>
      <c r="Q293" s="24">
        <f t="shared" si="81"/>
        <v>0.3562010508575392</v>
      </c>
      <c r="S293" s="34" t="s">
        <v>28</v>
      </c>
    </row>
    <row r="294" spans="1:19" ht="12.75">
      <c r="A294" s="16" t="s">
        <v>353</v>
      </c>
      <c r="B294" s="16" t="s">
        <v>354</v>
      </c>
      <c r="C294" s="31">
        <v>136</v>
      </c>
      <c r="D294" s="15">
        <v>430</v>
      </c>
      <c r="E294" s="19">
        <v>0.31627906976744186</v>
      </c>
      <c r="F294" s="20">
        <v>200</v>
      </c>
      <c r="G294" s="15">
        <v>157</v>
      </c>
      <c r="I294" s="18">
        <f t="shared" si="78"/>
        <v>149.60000000000002</v>
      </c>
      <c r="J294" s="20">
        <v>200</v>
      </c>
      <c r="L294" s="24">
        <f t="shared" si="79"/>
        <v>0.3368983957219249</v>
      </c>
      <c r="N294" s="19">
        <f t="shared" si="80"/>
        <v>0.3479069767441861</v>
      </c>
      <c r="O294" s="19">
        <v>1.2738853503184713</v>
      </c>
      <c r="Q294" s="24">
        <f t="shared" si="81"/>
        <v>2.6615688545250173</v>
      </c>
      <c r="S294" s="34" t="s">
        <v>453</v>
      </c>
    </row>
    <row r="295" spans="1:19" ht="12.75">
      <c r="A295" s="16" t="s">
        <v>355</v>
      </c>
      <c r="B295" s="16" t="s">
        <v>447</v>
      </c>
      <c r="C295" s="31">
        <v>199</v>
      </c>
      <c r="D295" s="15">
        <v>370</v>
      </c>
      <c r="E295" s="19">
        <v>0.5378378378378378</v>
      </c>
      <c r="F295" s="20">
        <v>580</v>
      </c>
      <c r="G295" s="15">
        <v>656</v>
      </c>
      <c r="I295" s="18">
        <f t="shared" si="78"/>
        <v>218.9</v>
      </c>
      <c r="J295" s="20">
        <v>580</v>
      </c>
      <c r="L295" s="24">
        <f t="shared" si="79"/>
        <v>1.6496116948378257</v>
      </c>
      <c r="N295" s="19">
        <f t="shared" si="80"/>
        <v>0.5916216216216216</v>
      </c>
      <c r="O295" s="19">
        <v>0.8841463414634146</v>
      </c>
      <c r="Q295" s="24">
        <f t="shared" si="81"/>
        <v>0.4944456205640176</v>
      </c>
      <c r="S295" s="34" t="s">
        <v>454</v>
      </c>
    </row>
    <row r="296" spans="1:19" ht="12.75">
      <c r="A296" s="16" t="s">
        <v>356</v>
      </c>
      <c r="B296" s="16" t="s">
        <v>17</v>
      </c>
      <c r="C296" s="31">
        <v>249</v>
      </c>
      <c r="D296" s="15">
        <v>393</v>
      </c>
      <c r="E296" s="19">
        <v>0.6335877862595419</v>
      </c>
      <c r="F296" s="20">
        <v>311</v>
      </c>
      <c r="G296" s="15">
        <v>477</v>
      </c>
      <c r="I296" s="18">
        <f t="shared" si="78"/>
        <v>273.90000000000003</v>
      </c>
      <c r="J296" s="20">
        <v>311</v>
      </c>
      <c r="L296" s="24">
        <f t="shared" si="79"/>
        <v>0.13545089448703893</v>
      </c>
      <c r="N296" s="19">
        <f t="shared" si="80"/>
        <v>0.6969465648854962</v>
      </c>
      <c r="O296" s="19">
        <v>0.6519916142557652</v>
      </c>
      <c r="Q296" s="24">
        <f t="shared" si="81"/>
        <v>-0.06450272215218794</v>
      </c>
      <c r="S296" s="34" t="s">
        <v>17</v>
      </c>
    </row>
    <row r="297" spans="1:19" ht="12.75">
      <c r="A297" s="16" t="s">
        <v>357</v>
      </c>
      <c r="B297" s="16" t="s">
        <v>11</v>
      </c>
      <c r="C297" s="31">
        <v>315</v>
      </c>
      <c r="D297" s="15">
        <v>858</v>
      </c>
      <c r="E297" s="19">
        <v>0.36713286713286714</v>
      </c>
      <c r="F297" s="20">
        <v>439</v>
      </c>
      <c r="G297" s="15">
        <v>993</v>
      </c>
      <c r="I297" s="18">
        <f t="shared" si="78"/>
        <v>346.5</v>
      </c>
      <c r="J297" s="20">
        <v>439</v>
      </c>
      <c r="L297" s="24">
        <f t="shared" si="79"/>
        <v>0.26695526695526695</v>
      </c>
      <c r="N297" s="19">
        <f t="shared" si="80"/>
        <v>0.40384615384615385</v>
      </c>
      <c r="O297" s="19">
        <v>0.4420946626384693</v>
      </c>
      <c r="Q297" s="24">
        <f t="shared" si="81"/>
        <v>0.0947105932000192</v>
      </c>
      <c r="S297" s="34" t="s">
        <v>11</v>
      </c>
    </row>
    <row r="298" spans="1:19" ht="12.75">
      <c r="A298" s="16" t="s">
        <v>358</v>
      </c>
      <c r="B298" s="16" t="s">
        <v>421</v>
      </c>
      <c r="C298" s="31">
        <v>180</v>
      </c>
      <c r="D298" s="15">
        <v>761</v>
      </c>
      <c r="E298" s="19">
        <v>0.23653088042049936</v>
      </c>
      <c r="F298" s="20">
        <v>330</v>
      </c>
      <c r="G298" s="15">
        <v>919</v>
      </c>
      <c r="I298" s="18">
        <f t="shared" si="78"/>
        <v>198.00000000000003</v>
      </c>
      <c r="J298" s="20">
        <v>330</v>
      </c>
      <c r="L298" s="24">
        <f t="shared" si="79"/>
        <v>0.6666666666666664</v>
      </c>
      <c r="N298" s="19">
        <f t="shared" si="80"/>
        <v>0.2601839684625493</v>
      </c>
      <c r="O298" s="19">
        <v>0.3590859630032644</v>
      </c>
      <c r="Q298" s="24">
        <f t="shared" si="81"/>
        <v>0.3801233224519402</v>
      </c>
      <c r="S298" s="34" t="s">
        <v>451</v>
      </c>
    </row>
    <row r="299" spans="1:19" ht="12.75">
      <c r="A299" s="16" t="s">
        <v>359</v>
      </c>
      <c r="B299" s="16" t="s">
        <v>26</v>
      </c>
      <c r="C299" s="31">
        <v>190</v>
      </c>
      <c r="D299" s="15">
        <v>733</v>
      </c>
      <c r="E299" s="19">
        <v>0.2592087312414734</v>
      </c>
      <c r="F299" s="20">
        <v>315</v>
      </c>
      <c r="G299" s="15">
        <v>1092</v>
      </c>
      <c r="I299" s="18">
        <f t="shared" si="78"/>
        <v>209.00000000000003</v>
      </c>
      <c r="J299" s="20">
        <v>315</v>
      </c>
      <c r="L299" s="24">
        <f t="shared" si="79"/>
        <v>0.5071770334928227</v>
      </c>
      <c r="N299" s="19">
        <f t="shared" si="80"/>
        <v>0.2851296043656208</v>
      </c>
      <c r="O299" s="19">
        <v>0.28846153846153844</v>
      </c>
      <c r="Q299" s="24">
        <f t="shared" si="81"/>
        <v>0.01168568273831403</v>
      </c>
      <c r="S299" s="34" t="s">
        <v>450</v>
      </c>
    </row>
    <row r="300" spans="1:19" ht="12.75">
      <c r="A300" s="49" t="s">
        <v>360</v>
      </c>
      <c r="B300" s="16" t="s">
        <v>28</v>
      </c>
      <c r="C300" s="31"/>
      <c r="E300" s="19" t="s">
        <v>7</v>
      </c>
      <c r="F300" s="20">
        <v>354</v>
      </c>
      <c r="G300" s="15">
        <v>370</v>
      </c>
      <c r="I300" s="18" t="s">
        <v>7</v>
      </c>
      <c r="J300" s="20">
        <v>354</v>
      </c>
      <c r="L300" s="19" t="s">
        <v>7</v>
      </c>
      <c r="M300" s="19"/>
      <c r="N300" s="19" t="s">
        <v>7</v>
      </c>
      <c r="O300" s="19">
        <v>0.9567567567567568</v>
      </c>
      <c r="Q300" s="19" t="s">
        <v>7</v>
      </c>
      <c r="R300" s="19"/>
      <c r="S300" s="34" t="s">
        <v>28</v>
      </c>
    </row>
    <row r="301" spans="1:19" ht="12.75">
      <c r="A301" s="16" t="s">
        <v>361</v>
      </c>
      <c r="B301" s="16" t="s">
        <v>28</v>
      </c>
      <c r="C301" s="31">
        <v>231</v>
      </c>
      <c r="D301" s="15">
        <v>363</v>
      </c>
      <c r="E301" s="19">
        <v>0.6363636363636364</v>
      </c>
      <c r="F301" s="20">
        <v>462</v>
      </c>
      <c r="G301" s="15">
        <v>605</v>
      </c>
      <c r="I301" s="18">
        <f>C301*1.1</f>
        <v>254.10000000000002</v>
      </c>
      <c r="J301" s="20">
        <v>462</v>
      </c>
      <c r="L301" s="24">
        <f>(J301-I301)/I301</f>
        <v>0.818181818181818</v>
      </c>
      <c r="N301" s="19">
        <f>E301*1.1</f>
        <v>0.7000000000000001</v>
      </c>
      <c r="O301" s="19">
        <v>0.7636363636363637</v>
      </c>
      <c r="Q301" s="24">
        <f>(O301-N301)/N301</f>
        <v>0.09090909090909086</v>
      </c>
      <c r="S301" s="34" t="s">
        <v>28</v>
      </c>
    </row>
    <row r="302" spans="1:19" ht="12.75">
      <c r="A302" s="49" t="s">
        <v>362</v>
      </c>
      <c r="B302" s="16" t="s">
        <v>11</v>
      </c>
      <c r="C302" s="31"/>
      <c r="E302" s="19" t="s">
        <v>7</v>
      </c>
      <c r="F302" s="20">
        <v>368</v>
      </c>
      <c r="G302" s="15">
        <v>326</v>
      </c>
      <c r="I302" s="18" t="s">
        <v>7</v>
      </c>
      <c r="J302" s="20">
        <v>368</v>
      </c>
      <c r="L302" s="19" t="s">
        <v>7</v>
      </c>
      <c r="M302" s="19"/>
      <c r="N302" s="19" t="s">
        <v>7</v>
      </c>
      <c r="O302" s="19">
        <v>1.1288343558282208</v>
      </c>
      <c r="Q302" s="19" t="s">
        <v>7</v>
      </c>
      <c r="R302" s="19"/>
      <c r="S302" s="34" t="s">
        <v>11</v>
      </c>
    </row>
    <row r="303" spans="1:19" ht="12.75">
      <c r="A303" s="16" t="s">
        <v>363</v>
      </c>
      <c r="B303" s="16" t="s">
        <v>328</v>
      </c>
      <c r="C303" s="31">
        <v>175</v>
      </c>
      <c r="D303" s="15">
        <v>1235</v>
      </c>
      <c r="E303" s="19">
        <v>0.1417004048582996</v>
      </c>
      <c r="F303" s="20">
        <v>221</v>
      </c>
      <c r="G303" s="15">
        <v>1396</v>
      </c>
      <c r="I303" s="18">
        <f>C303*1.1</f>
        <v>192.50000000000003</v>
      </c>
      <c r="J303" s="20">
        <v>221</v>
      </c>
      <c r="L303" s="24">
        <f>(J303-I303)/I303</f>
        <v>0.14805194805194788</v>
      </c>
      <c r="N303" s="19">
        <f>E303*1.1</f>
        <v>0.15587044534412958</v>
      </c>
      <c r="O303" s="19">
        <v>0.15830945558739254</v>
      </c>
      <c r="Q303" s="24">
        <f>(O303-N303)/N303</f>
        <v>0.015647676106128577</v>
      </c>
      <c r="S303" s="34" t="s">
        <v>450</v>
      </c>
    </row>
    <row r="304" spans="1:19" ht="12.75">
      <c r="A304" s="16" t="s">
        <v>364</v>
      </c>
      <c r="B304" s="16" t="s">
        <v>421</v>
      </c>
      <c r="C304" s="31">
        <v>130</v>
      </c>
      <c r="D304" s="15">
        <v>585</v>
      </c>
      <c r="E304" s="19">
        <v>0.2222222222222222</v>
      </c>
      <c r="F304" s="20">
        <v>222</v>
      </c>
      <c r="G304" s="15">
        <v>613</v>
      </c>
      <c r="I304" s="18">
        <f>C304*1.1</f>
        <v>143</v>
      </c>
      <c r="J304" s="20">
        <v>222</v>
      </c>
      <c r="L304" s="24">
        <f>(J304-I304)/I304</f>
        <v>0.5524475524475524</v>
      </c>
      <c r="N304" s="19">
        <f>E304*1.1</f>
        <v>0.24444444444444446</v>
      </c>
      <c r="O304" s="19">
        <v>0.3621533442088091</v>
      </c>
      <c r="Q304" s="24">
        <f>(O304-N304)/N304</f>
        <v>0.4815364081269463</v>
      </c>
      <c r="S304" s="34" t="s">
        <v>451</v>
      </c>
    </row>
    <row r="305" spans="1:19" ht="12.75">
      <c r="A305" s="16" t="s">
        <v>365</v>
      </c>
      <c r="B305" s="16" t="s">
        <v>28</v>
      </c>
      <c r="C305" s="31">
        <v>448</v>
      </c>
      <c r="D305" s="15">
        <v>792</v>
      </c>
      <c r="E305" s="19">
        <v>0.5656565656565656</v>
      </c>
      <c r="F305" s="20">
        <v>712.8</v>
      </c>
      <c r="G305" s="15">
        <v>664</v>
      </c>
      <c r="I305" s="18">
        <f>C305*1.1</f>
        <v>492.80000000000007</v>
      </c>
      <c r="J305" s="20">
        <v>712.8</v>
      </c>
      <c r="L305" s="24">
        <f>(J305-I305)/I305</f>
        <v>0.4464285714285711</v>
      </c>
      <c r="N305" s="19">
        <f>E305*1.1</f>
        <v>0.6222222222222222</v>
      </c>
      <c r="O305" s="19">
        <v>1.0734939759036144</v>
      </c>
      <c r="Q305" s="24">
        <f>(O305-N305)/N305</f>
        <v>0.7252581755593802</v>
      </c>
      <c r="S305" s="34" t="s">
        <v>28</v>
      </c>
    </row>
    <row r="306" spans="1:19" ht="12.75">
      <c r="A306" s="16" t="s">
        <v>366</v>
      </c>
      <c r="B306" s="16" t="s">
        <v>447</v>
      </c>
      <c r="C306" s="31">
        <v>313</v>
      </c>
      <c r="D306" s="15">
        <v>775</v>
      </c>
      <c r="E306" s="19">
        <v>0.4038709677419355</v>
      </c>
      <c r="F306" s="20">
        <v>669</v>
      </c>
      <c r="G306" s="15">
        <v>912</v>
      </c>
      <c r="I306" s="18">
        <f>C306*1.1</f>
        <v>344.3</v>
      </c>
      <c r="J306" s="20">
        <v>669</v>
      </c>
      <c r="L306" s="24">
        <f>(J306-I306)/I306</f>
        <v>0.9430729015393552</v>
      </c>
      <c r="N306" s="19">
        <f>E306*1.1</f>
        <v>0.4442580645161291</v>
      </c>
      <c r="O306" s="19">
        <v>0.7335526315789473</v>
      </c>
      <c r="Q306" s="24">
        <f>(O306-N306)/N306</f>
        <v>0.6511858538300439</v>
      </c>
      <c r="S306" s="34" t="s">
        <v>454</v>
      </c>
    </row>
    <row r="307" spans="1:19" ht="12.75">
      <c r="A307" s="49" t="s">
        <v>367</v>
      </c>
      <c r="B307" s="16" t="s">
        <v>18</v>
      </c>
      <c r="C307" s="31"/>
      <c r="E307" s="19" t="s">
        <v>7</v>
      </c>
      <c r="F307" s="20">
        <v>465</v>
      </c>
      <c r="G307" s="15">
        <v>710</v>
      </c>
      <c r="I307" s="18" t="s">
        <v>7</v>
      </c>
      <c r="J307" s="20">
        <v>465</v>
      </c>
      <c r="L307" s="19" t="s">
        <v>7</v>
      </c>
      <c r="M307" s="19"/>
      <c r="N307" s="19" t="s">
        <v>7</v>
      </c>
      <c r="O307" s="19">
        <v>0.6549295774647887</v>
      </c>
      <c r="Q307" s="19" t="s">
        <v>7</v>
      </c>
      <c r="R307" s="19"/>
      <c r="S307" s="34" t="s">
        <v>18</v>
      </c>
    </row>
    <row r="308" spans="1:19" ht="12.75">
      <c r="A308" s="49" t="s">
        <v>368</v>
      </c>
      <c r="B308" s="16" t="s">
        <v>18</v>
      </c>
      <c r="C308" s="31"/>
      <c r="E308" s="19" t="s">
        <v>7</v>
      </c>
      <c r="F308" s="20">
        <v>272</v>
      </c>
      <c r="G308" s="15">
        <v>283</v>
      </c>
      <c r="I308" s="18" t="s">
        <v>7</v>
      </c>
      <c r="J308" s="20">
        <v>272</v>
      </c>
      <c r="L308" s="19" t="s">
        <v>7</v>
      </c>
      <c r="M308" s="19"/>
      <c r="N308" s="19" t="s">
        <v>7</v>
      </c>
      <c r="O308" s="19">
        <v>0.9611307420494699</v>
      </c>
      <c r="Q308" s="19" t="s">
        <v>7</v>
      </c>
      <c r="R308" s="19"/>
      <c r="S308" s="34" t="s">
        <v>18</v>
      </c>
    </row>
    <row r="309" spans="1:19" ht="12.75">
      <c r="A309" s="50" t="s">
        <v>369</v>
      </c>
      <c r="B309" s="16" t="s">
        <v>370</v>
      </c>
      <c r="E309" s="19" t="s">
        <v>7</v>
      </c>
      <c r="F309" s="20">
        <v>0</v>
      </c>
      <c r="G309" s="15">
        <v>479</v>
      </c>
      <c r="I309" s="18" t="s">
        <v>7</v>
      </c>
      <c r="J309" s="20">
        <v>0</v>
      </c>
      <c r="L309" s="19" t="s">
        <v>7</v>
      </c>
      <c r="M309" s="19"/>
      <c r="N309" s="19" t="s">
        <v>7</v>
      </c>
      <c r="O309" s="19">
        <v>0</v>
      </c>
      <c r="Q309" s="19" t="s">
        <v>7</v>
      </c>
      <c r="R309" s="19"/>
      <c r="S309" s="34" t="s">
        <v>453</v>
      </c>
    </row>
    <row r="310" spans="1:19" ht="12.75">
      <c r="A310" s="16" t="s">
        <v>371</v>
      </c>
      <c r="B310" s="16" t="s">
        <v>18</v>
      </c>
      <c r="C310" s="31">
        <v>394</v>
      </c>
      <c r="D310" s="15">
        <v>539</v>
      </c>
      <c r="E310" s="19">
        <v>0.7309833024118738</v>
      </c>
      <c r="F310" s="20">
        <v>558</v>
      </c>
      <c r="G310" s="15">
        <v>603</v>
      </c>
      <c r="I310" s="18">
        <f aca="true" t="shared" si="82" ref="I310:I318">C310*1.1</f>
        <v>433.40000000000003</v>
      </c>
      <c r="J310" s="20">
        <v>558</v>
      </c>
      <c r="L310" s="24">
        <f aca="true" t="shared" si="83" ref="L310:L318">(J310-I310)/I310</f>
        <v>0.2874942316566681</v>
      </c>
      <c r="N310" s="19">
        <f aca="true" t="shared" si="84" ref="N310:N318">E310*1.1</f>
        <v>0.8040816326530612</v>
      </c>
      <c r="O310" s="19">
        <v>0.9253731343283582</v>
      </c>
      <c r="Q310" s="24">
        <f aca="true" t="shared" si="85" ref="Q310:Q318">(O310-N310)/N310</f>
        <v>0.15084476096673993</v>
      </c>
      <c r="S310" s="34" t="s">
        <v>18</v>
      </c>
    </row>
    <row r="311" spans="1:19" ht="12.75">
      <c r="A311" s="16" t="s">
        <v>372</v>
      </c>
      <c r="B311" s="16" t="s">
        <v>85</v>
      </c>
      <c r="C311" s="31">
        <v>242</v>
      </c>
      <c r="D311" s="15">
        <v>665</v>
      </c>
      <c r="E311" s="19">
        <v>0.36390977443609024</v>
      </c>
      <c r="F311" s="20">
        <v>311</v>
      </c>
      <c r="G311" s="15">
        <v>560</v>
      </c>
      <c r="I311" s="18">
        <f t="shared" si="82"/>
        <v>266.20000000000005</v>
      </c>
      <c r="J311" s="20">
        <v>311</v>
      </c>
      <c r="L311" s="24">
        <f t="shared" si="83"/>
        <v>0.16829451540195323</v>
      </c>
      <c r="N311" s="19">
        <f t="shared" si="84"/>
        <v>0.40030075187969927</v>
      </c>
      <c r="O311" s="19">
        <v>0.5553571428571429</v>
      </c>
      <c r="Q311" s="24">
        <f t="shared" si="85"/>
        <v>0.3873497370398197</v>
      </c>
      <c r="S311" s="34" t="s">
        <v>453</v>
      </c>
    </row>
    <row r="312" spans="1:19" ht="12.75">
      <c r="A312" s="16" t="s">
        <v>373</v>
      </c>
      <c r="B312" s="16" t="s">
        <v>18</v>
      </c>
      <c r="C312" s="31">
        <v>172</v>
      </c>
      <c r="D312" s="15">
        <v>578</v>
      </c>
      <c r="E312" s="19">
        <v>0.2975778546712803</v>
      </c>
      <c r="F312" s="20">
        <v>230</v>
      </c>
      <c r="G312" s="15">
        <v>567</v>
      </c>
      <c r="I312" s="18">
        <f t="shared" si="82"/>
        <v>189.20000000000002</v>
      </c>
      <c r="J312" s="20">
        <v>230</v>
      </c>
      <c r="L312" s="24">
        <f t="shared" si="83"/>
        <v>0.21564482029598298</v>
      </c>
      <c r="N312" s="19">
        <f t="shared" si="84"/>
        <v>0.3273356401384083</v>
      </c>
      <c r="O312" s="19">
        <v>0.4056437389770723</v>
      </c>
      <c r="Q312" s="24">
        <f t="shared" si="85"/>
        <v>0.23922875860860343</v>
      </c>
      <c r="S312" s="34" t="s">
        <v>18</v>
      </c>
    </row>
    <row r="313" spans="1:19" ht="12.75">
      <c r="A313" s="16" t="s">
        <v>374</v>
      </c>
      <c r="B313" s="16" t="s">
        <v>446</v>
      </c>
      <c r="C313" s="31">
        <v>150</v>
      </c>
      <c r="D313" s="15">
        <v>215</v>
      </c>
      <c r="E313" s="19">
        <v>0.6976744186046512</v>
      </c>
      <c r="F313" s="20">
        <v>218</v>
      </c>
      <c r="G313" s="15">
        <v>273</v>
      </c>
      <c r="I313" s="18">
        <f t="shared" si="82"/>
        <v>165</v>
      </c>
      <c r="J313" s="20">
        <v>218</v>
      </c>
      <c r="L313" s="24">
        <f t="shared" si="83"/>
        <v>0.3212121212121212</v>
      </c>
      <c r="N313" s="19">
        <f t="shared" si="84"/>
        <v>0.7674418604651163</v>
      </c>
      <c r="O313" s="19">
        <v>0.7985347985347986</v>
      </c>
      <c r="Q313" s="24">
        <f t="shared" si="85"/>
        <v>0.04051504051504054</v>
      </c>
      <c r="S313" s="34" t="s">
        <v>452</v>
      </c>
    </row>
    <row r="314" spans="1:19" ht="12.75">
      <c r="A314" s="16" t="s">
        <v>375</v>
      </c>
      <c r="B314" s="16" t="s">
        <v>17</v>
      </c>
      <c r="C314" s="31">
        <v>99</v>
      </c>
      <c r="D314" s="15">
        <v>758</v>
      </c>
      <c r="E314" s="19">
        <v>0.13060686015831136</v>
      </c>
      <c r="F314" s="20">
        <v>153</v>
      </c>
      <c r="G314" s="15">
        <v>69</v>
      </c>
      <c r="I314" s="18">
        <f t="shared" si="82"/>
        <v>108.9</v>
      </c>
      <c r="J314" s="20">
        <v>153</v>
      </c>
      <c r="L314" s="24">
        <f t="shared" si="83"/>
        <v>0.40495867768595034</v>
      </c>
      <c r="N314" s="19">
        <f t="shared" si="84"/>
        <v>0.1436675461741425</v>
      </c>
      <c r="O314" s="19">
        <v>2.217391304347826</v>
      </c>
      <c r="Q314" s="24">
        <f t="shared" si="85"/>
        <v>14.434183734578989</v>
      </c>
      <c r="S314" s="34" t="s">
        <v>17</v>
      </c>
    </row>
    <row r="315" spans="1:19" ht="12.75">
      <c r="A315" s="16" t="s">
        <v>376</v>
      </c>
      <c r="B315" s="16" t="s">
        <v>421</v>
      </c>
      <c r="C315" s="18">
        <v>590</v>
      </c>
      <c r="D315" s="15">
        <v>1260</v>
      </c>
      <c r="E315" s="19">
        <v>0.46825396825396826</v>
      </c>
      <c r="F315" s="20">
        <v>1068</v>
      </c>
      <c r="G315" s="15">
        <v>1356</v>
      </c>
      <c r="I315" s="18">
        <f t="shared" si="82"/>
        <v>649</v>
      </c>
      <c r="J315" s="20">
        <v>1068</v>
      </c>
      <c r="L315" s="24">
        <f t="shared" si="83"/>
        <v>0.6456086286594761</v>
      </c>
      <c r="N315" s="19">
        <f t="shared" si="84"/>
        <v>0.5150793650793651</v>
      </c>
      <c r="O315" s="19">
        <v>0.7876106194690266</v>
      </c>
      <c r="Q315" s="24">
        <f t="shared" si="85"/>
        <v>0.5291053629136724</v>
      </c>
      <c r="S315" s="34" t="s">
        <v>451</v>
      </c>
    </row>
    <row r="316" spans="1:19" ht="12.75">
      <c r="A316" s="16" t="s">
        <v>377</v>
      </c>
      <c r="B316" s="16" t="s">
        <v>18</v>
      </c>
      <c r="C316" s="31">
        <v>140</v>
      </c>
      <c r="D316" s="15">
        <v>271</v>
      </c>
      <c r="E316" s="19">
        <v>0.5166051660516605</v>
      </c>
      <c r="F316" s="20">
        <v>200</v>
      </c>
      <c r="G316" s="15">
        <v>76</v>
      </c>
      <c r="I316" s="18">
        <f t="shared" si="82"/>
        <v>154</v>
      </c>
      <c r="J316" s="20">
        <v>200</v>
      </c>
      <c r="L316" s="24">
        <f t="shared" si="83"/>
        <v>0.2987012987012987</v>
      </c>
      <c r="N316" s="19">
        <f t="shared" si="84"/>
        <v>0.5682656826568266</v>
      </c>
      <c r="O316" s="19">
        <v>2.6315789473684212</v>
      </c>
      <c r="Q316" s="24">
        <f t="shared" si="85"/>
        <v>3.6308954203691046</v>
      </c>
      <c r="S316" s="34" t="s">
        <v>18</v>
      </c>
    </row>
    <row r="317" spans="1:19" ht="12.75">
      <c r="A317" s="16" t="s">
        <v>378</v>
      </c>
      <c r="B317" s="16" t="s">
        <v>421</v>
      </c>
      <c r="C317" s="31">
        <v>296</v>
      </c>
      <c r="D317" s="15">
        <v>688</v>
      </c>
      <c r="E317" s="19">
        <v>0.43023255813953487</v>
      </c>
      <c r="F317" s="20">
        <v>390</v>
      </c>
      <c r="G317" s="15">
        <v>683</v>
      </c>
      <c r="I317" s="18">
        <f t="shared" si="82"/>
        <v>325.6</v>
      </c>
      <c r="J317" s="20">
        <v>390</v>
      </c>
      <c r="L317" s="24">
        <f t="shared" si="83"/>
        <v>0.1977886977886977</v>
      </c>
      <c r="N317" s="19">
        <f t="shared" si="84"/>
        <v>0.47325581395348837</v>
      </c>
      <c r="O317" s="19">
        <v>0.5710102489019033</v>
      </c>
      <c r="Q317" s="24">
        <f t="shared" si="85"/>
        <v>0.20655728269198248</v>
      </c>
      <c r="S317" s="34" t="s">
        <v>451</v>
      </c>
    </row>
    <row r="318" spans="1:19" ht="12.75">
      <c r="A318" s="16" t="s">
        <v>379</v>
      </c>
      <c r="B318" s="16" t="s">
        <v>421</v>
      </c>
      <c r="C318" s="31">
        <v>203</v>
      </c>
      <c r="D318" s="15">
        <v>596</v>
      </c>
      <c r="E318" s="19">
        <v>0.34060402684563756</v>
      </c>
      <c r="F318" s="20">
        <v>310</v>
      </c>
      <c r="G318" s="15">
        <v>649</v>
      </c>
      <c r="I318" s="18">
        <f t="shared" si="82"/>
        <v>223.3</v>
      </c>
      <c r="J318" s="20">
        <v>310</v>
      </c>
      <c r="L318" s="24">
        <f t="shared" si="83"/>
        <v>0.38826690550828474</v>
      </c>
      <c r="N318" s="19">
        <f t="shared" si="84"/>
        <v>0.37466442953020135</v>
      </c>
      <c r="O318" s="19">
        <v>0.4776579352850539</v>
      </c>
      <c r="Q318" s="24">
        <f t="shared" si="85"/>
        <v>0.2748953400353431</v>
      </c>
      <c r="S318" s="34" t="s">
        <v>451</v>
      </c>
    </row>
    <row r="319" spans="1:19" ht="12.75">
      <c r="A319" s="49" t="s">
        <v>380</v>
      </c>
      <c r="B319" s="16" t="s">
        <v>162</v>
      </c>
      <c r="C319" s="31"/>
      <c r="E319" s="19" t="s">
        <v>7</v>
      </c>
      <c r="F319" s="20">
        <v>70</v>
      </c>
      <c r="G319" s="15">
        <v>218</v>
      </c>
      <c r="I319" s="18" t="s">
        <v>7</v>
      </c>
      <c r="J319" s="20">
        <v>70</v>
      </c>
      <c r="L319" s="24" t="s">
        <v>7</v>
      </c>
      <c r="N319" s="19" t="s">
        <v>7</v>
      </c>
      <c r="O319" s="19">
        <v>0.3211009174311927</v>
      </c>
      <c r="Q319" s="24" t="s">
        <v>7</v>
      </c>
      <c r="S319" s="34" t="s">
        <v>453</v>
      </c>
    </row>
    <row r="320" spans="1:19" ht="12.75">
      <c r="A320" s="16" t="s">
        <v>381</v>
      </c>
      <c r="B320" s="16" t="s">
        <v>28</v>
      </c>
      <c r="C320" s="31">
        <v>576</v>
      </c>
      <c r="D320" s="15">
        <v>678</v>
      </c>
      <c r="E320" s="19">
        <v>0.8495575221238938</v>
      </c>
      <c r="F320" s="20">
        <v>1050</v>
      </c>
      <c r="G320" s="15">
        <v>770</v>
      </c>
      <c r="I320" s="18">
        <f>C320*1.1</f>
        <v>633.6</v>
      </c>
      <c r="J320" s="20">
        <v>1050</v>
      </c>
      <c r="L320" s="24">
        <f>(J320-I320)/I320</f>
        <v>0.6571969696969696</v>
      </c>
      <c r="N320" s="19">
        <f>E320*1.1</f>
        <v>0.9345132743362833</v>
      </c>
      <c r="O320" s="19">
        <v>1.3636363636363635</v>
      </c>
      <c r="Q320" s="24">
        <f>(O320-N320)/N320</f>
        <v>0.4591942148760328</v>
      </c>
      <c r="S320" s="34" t="s">
        <v>28</v>
      </c>
    </row>
    <row r="321" spans="1:19" ht="12.75">
      <c r="A321" s="16" t="s">
        <v>382</v>
      </c>
      <c r="B321" s="16" t="s">
        <v>17</v>
      </c>
      <c r="C321" s="31">
        <v>474</v>
      </c>
      <c r="D321" s="15">
        <v>674</v>
      </c>
      <c r="E321" s="19">
        <v>0.7032640949554896</v>
      </c>
      <c r="F321" s="20">
        <v>687</v>
      </c>
      <c r="G321" s="15">
        <v>583</v>
      </c>
      <c r="I321" s="18">
        <f>C321*1.1</f>
        <v>521.4000000000001</v>
      </c>
      <c r="J321" s="20">
        <v>687</v>
      </c>
      <c r="L321" s="24">
        <f>(J321-I321)/I321</f>
        <v>0.3176064441887224</v>
      </c>
      <c r="N321" s="19">
        <f>E321*1.1</f>
        <v>0.7735905044510386</v>
      </c>
      <c r="O321" s="19">
        <v>1.1783876500857633</v>
      </c>
      <c r="Q321" s="24">
        <f>(O321-N321)/N321</f>
        <v>0.5232705718408217</v>
      </c>
      <c r="S321" s="34" t="s">
        <v>17</v>
      </c>
    </row>
    <row r="322" spans="1:19" ht="12.75">
      <c r="A322" s="16" t="s">
        <v>383</v>
      </c>
      <c r="B322" s="16" t="s">
        <v>384</v>
      </c>
      <c r="C322" s="18">
        <v>20</v>
      </c>
      <c r="D322" s="15">
        <v>309</v>
      </c>
      <c r="E322" s="19">
        <v>0.06472491909385113</v>
      </c>
      <c r="F322" s="20">
        <v>16</v>
      </c>
      <c r="I322" s="18">
        <f>C322*1.1</f>
        <v>22</v>
      </c>
      <c r="J322" s="20">
        <v>16</v>
      </c>
      <c r="L322" s="24" t="s">
        <v>7</v>
      </c>
      <c r="N322" s="19">
        <f>E322*1.1</f>
        <v>0.07119741100323625</v>
      </c>
      <c r="O322" s="19" t="s">
        <v>7</v>
      </c>
      <c r="Q322" s="24" t="s">
        <v>7</v>
      </c>
      <c r="S322" s="34" t="s">
        <v>449</v>
      </c>
    </row>
    <row r="323" spans="1:19" ht="12.75">
      <c r="A323" s="16" t="s">
        <v>385</v>
      </c>
      <c r="B323" s="16" t="s">
        <v>386</v>
      </c>
      <c r="C323" s="31">
        <v>97</v>
      </c>
      <c r="D323" s="15">
        <v>1032</v>
      </c>
      <c r="E323" s="19">
        <v>0.0939922480620155</v>
      </c>
      <c r="F323" s="20">
        <v>105</v>
      </c>
      <c r="G323" s="15">
        <v>1031</v>
      </c>
      <c r="I323" s="18">
        <f>C323*1.1</f>
        <v>106.7</v>
      </c>
      <c r="J323" s="20">
        <v>105</v>
      </c>
      <c r="L323" s="24">
        <f>(J323-I323)/I323</f>
        <v>-0.015932521087160288</v>
      </c>
      <c r="N323" s="19">
        <f>E323*1.1</f>
        <v>0.10339147286821707</v>
      </c>
      <c r="O323" s="19">
        <v>0.10184287099903007</v>
      </c>
      <c r="Q323" s="24">
        <f>(O323-N323)/N323</f>
        <v>-0.01497804244611978</v>
      </c>
      <c r="S323" s="34" t="s">
        <v>449</v>
      </c>
    </row>
    <row r="324" spans="1:19" ht="12.75">
      <c r="A324" s="16" t="s">
        <v>387</v>
      </c>
      <c r="B324" s="16" t="s">
        <v>17</v>
      </c>
      <c r="C324" s="18">
        <v>140</v>
      </c>
      <c r="D324" s="15">
        <v>299</v>
      </c>
      <c r="E324" s="19">
        <v>0.4682274247491639</v>
      </c>
      <c r="F324" s="20">
        <v>235</v>
      </c>
      <c r="G324" s="15">
        <v>317</v>
      </c>
      <c r="I324" s="18">
        <f>C324*1.1</f>
        <v>154</v>
      </c>
      <c r="J324" s="20">
        <v>235</v>
      </c>
      <c r="L324" s="24">
        <f>(J324-I324)/I324</f>
        <v>0.525974025974026</v>
      </c>
      <c r="N324" s="19">
        <f>E324*1.1</f>
        <v>0.5150501672240804</v>
      </c>
      <c r="O324" s="19">
        <v>0.7413249211356467</v>
      </c>
      <c r="Q324" s="24">
        <f>(O324-N324)/N324</f>
        <v>0.4393256585685606</v>
      </c>
      <c r="S324" s="34" t="s">
        <v>17</v>
      </c>
    </row>
    <row r="325" spans="1:19" ht="12.75">
      <c r="A325" s="49" t="s">
        <v>388</v>
      </c>
      <c r="B325" s="16" t="s">
        <v>11</v>
      </c>
      <c r="C325" s="18"/>
      <c r="E325" s="19" t="s">
        <v>7</v>
      </c>
      <c r="F325" s="20">
        <v>450</v>
      </c>
      <c r="G325" s="15">
        <v>478</v>
      </c>
      <c r="I325" s="18" t="s">
        <v>7</v>
      </c>
      <c r="J325" s="20">
        <v>450</v>
      </c>
      <c r="L325" s="24" t="s">
        <v>7</v>
      </c>
      <c r="N325" s="19" t="s">
        <v>7</v>
      </c>
      <c r="O325" s="19">
        <v>0.9414225941422594</v>
      </c>
      <c r="Q325" s="24" t="s">
        <v>7</v>
      </c>
      <c r="S325" s="34" t="s">
        <v>11</v>
      </c>
    </row>
    <row r="326" spans="1:19" ht="12.75">
      <c r="A326" s="16" t="s">
        <v>389</v>
      </c>
      <c r="B326" s="16" t="s">
        <v>390</v>
      </c>
      <c r="C326" s="18">
        <v>135</v>
      </c>
      <c r="D326" s="15">
        <v>254</v>
      </c>
      <c r="E326" s="19">
        <v>0.531496062992126</v>
      </c>
      <c r="F326" s="20">
        <v>140</v>
      </c>
      <c r="G326" s="15">
        <v>450</v>
      </c>
      <c r="I326" s="18">
        <f>C326*1.1</f>
        <v>148.5</v>
      </c>
      <c r="J326" s="20">
        <v>140</v>
      </c>
      <c r="L326" s="24">
        <f>(J326-I326)/I326</f>
        <v>-0.05723905723905724</v>
      </c>
      <c r="N326" s="19">
        <f>E326*1.1</f>
        <v>0.5846456692913387</v>
      </c>
      <c r="O326" s="19">
        <v>0.3111111111111111</v>
      </c>
      <c r="Q326" s="24">
        <f>(O326-N326)/N326</f>
        <v>-0.46786382341937904</v>
      </c>
      <c r="S326" s="34" t="s">
        <v>450</v>
      </c>
    </row>
    <row r="327" spans="1:19" ht="12.75">
      <c r="A327" s="16" t="s">
        <v>391</v>
      </c>
      <c r="B327" s="16" t="s">
        <v>28</v>
      </c>
      <c r="C327" s="31">
        <v>595</v>
      </c>
      <c r="D327" s="15">
        <v>607</v>
      </c>
      <c r="E327" s="19">
        <v>0.9802306425041186</v>
      </c>
      <c r="F327" s="20">
        <v>951.6</v>
      </c>
      <c r="G327" s="15">
        <v>556</v>
      </c>
      <c r="I327" s="18">
        <f>C327*1.1</f>
        <v>654.5</v>
      </c>
      <c r="J327" s="20">
        <v>951.6</v>
      </c>
      <c r="L327" s="24">
        <f>(J327-I327)/I327</f>
        <v>0.45393430099312454</v>
      </c>
      <c r="N327" s="19">
        <f>E327*1.1</f>
        <v>1.0782537067545306</v>
      </c>
      <c r="O327" s="19">
        <v>1.7115107913669063</v>
      </c>
      <c r="Q327" s="24">
        <f>(O327-N327)/N327</f>
        <v>0.5872987782424935</v>
      </c>
      <c r="S327" s="34" t="s">
        <v>28</v>
      </c>
    </row>
    <row r="328" spans="1:19" ht="12.75">
      <c r="A328" s="16" t="s">
        <v>392</v>
      </c>
      <c r="B328" s="16" t="s">
        <v>18</v>
      </c>
      <c r="C328" s="18">
        <v>742</v>
      </c>
      <c r="D328" s="15">
        <v>1711</v>
      </c>
      <c r="E328" s="19">
        <v>0.43366452367036823</v>
      </c>
      <c r="F328" s="20">
        <v>1211</v>
      </c>
      <c r="G328" s="15">
        <v>2813</v>
      </c>
      <c r="I328" s="18">
        <f>C328*1.1</f>
        <v>816.2</v>
      </c>
      <c r="J328" s="20">
        <v>1211</v>
      </c>
      <c r="L328" s="24">
        <f>(J328-I328)/I328</f>
        <v>0.48370497427101194</v>
      </c>
      <c r="N328" s="19">
        <f>E328*1.1</f>
        <v>0.4770309760374051</v>
      </c>
      <c r="O328" s="19">
        <v>0.4305012442232492</v>
      </c>
      <c r="Q328" s="24">
        <f>(O328-N328)/N328</f>
        <v>-0.09754027338154948</v>
      </c>
      <c r="S328" s="34" t="s">
        <v>18</v>
      </c>
    </row>
    <row r="329" spans="1:19" ht="12.75">
      <c r="A329" s="16" t="s">
        <v>393</v>
      </c>
      <c r="B329" s="16" t="s">
        <v>328</v>
      </c>
      <c r="C329" s="31">
        <v>50</v>
      </c>
      <c r="D329" s="15">
        <v>547</v>
      </c>
      <c r="E329" s="19">
        <v>0.09140767824497258</v>
      </c>
      <c r="F329" s="20">
        <v>113</v>
      </c>
      <c r="G329" s="15">
        <v>442</v>
      </c>
      <c r="I329" s="18">
        <f>C329*1.1</f>
        <v>55.00000000000001</v>
      </c>
      <c r="J329" s="20">
        <v>113</v>
      </c>
      <c r="L329" s="24">
        <f>(J329-I329)/I329</f>
        <v>1.0545454545454542</v>
      </c>
      <c r="N329" s="19">
        <f>E329*1.1</f>
        <v>0.10054844606946985</v>
      </c>
      <c r="O329" s="19">
        <v>0.25565610859728505</v>
      </c>
      <c r="Q329" s="24">
        <f>(O329-N329)/N329</f>
        <v>1.5426162073220893</v>
      </c>
      <c r="S329" s="34" t="s">
        <v>450</v>
      </c>
    </row>
    <row r="330" spans="1:19" ht="12.75">
      <c r="A330" s="16" t="s">
        <v>394</v>
      </c>
      <c r="B330" s="16" t="s">
        <v>11</v>
      </c>
      <c r="C330" s="31">
        <v>1450</v>
      </c>
      <c r="D330" s="15">
        <v>1145</v>
      </c>
      <c r="E330" s="19">
        <v>1.2663755458515285</v>
      </c>
      <c r="F330" s="20">
        <v>1887</v>
      </c>
      <c r="G330" s="15">
        <v>2177</v>
      </c>
      <c r="I330" s="18">
        <f>C330*1.1</f>
        <v>1595.0000000000002</v>
      </c>
      <c r="J330" s="20">
        <v>1887</v>
      </c>
      <c r="L330" s="24">
        <f>(J330-I330)/I330</f>
        <v>0.18307210031347945</v>
      </c>
      <c r="N330" s="19">
        <f>E330*1.1</f>
        <v>1.3930131004366815</v>
      </c>
      <c r="O330" s="19">
        <v>0.866789159393661</v>
      </c>
      <c r="Q330" s="24">
        <f>(O330-N330)/N330</f>
        <v>-0.3777595062659927</v>
      </c>
      <c r="S330" s="34" t="s">
        <v>11</v>
      </c>
    </row>
    <row r="331" spans="5:15" ht="12.75">
      <c r="E331" s="19"/>
      <c r="O331" s="19"/>
    </row>
    <row r="332" spans="1:15" ht="12.75">
      <c r="A332" s="51" t="s">
        <v>462</v>
      </c>
      <c r="C332" s="21"/>
      <c r="D332" s="21"/>
      <c r="E332" s="19"/>
      <c r="F332" s="21"/>
      <c r="G332" s="21"/>
      <c r="I332" s="21"/>
      <c r="J332" s="21"/>
      <c r="O332" s="21"/>
    </row>
    <row r="333" spans="1:15" ht="12.75">
      <c r="A333" s="52" t="s">
        <v>463</v>
      </c>
      <c r="C333" s="21"/>
      <c r="D333" s="21"/>
      <c r="E333" s="19"/>
      <c r="F333" s="21"/>
      <c r="G333" s="21"/>
      <c r="I333" s="21"/>
      <c r="J333" s="21"/>
      <c r="O333" s="21"/>
    </row>
    <row r="334" spans="5:15" ht="12.75">
      <c r="E334" s="19"/>
      <c r="O334" s="19"/>
    </row>
    <row r="335" spans="5:15" ht="12.75">
      <c r="E335" s="19"/>
      <c r="O335" s="19"/>
    </row>
    <row r="336" spans="5:15" ht="12.75">
      <c r="E336" s="33"/>
      <c r="O336" s="19"/>
    </row>
    <row r="337" spans="5:15" ht="12.75">
      <c r="E337" s="33"/>
      <c r="O337" s="19"/>
    </row>
    <row r="338" spans="5:15" ht="12.75">
      <c r="E338" s="19"/>
      <c r="O338" s="19"/>
    </row>
    <row r="339" spans="5:15" ht="12.75">
      <c r="E339" s="19"/>
      <c r="O339" s="19"/>
    </row>
    <row r="340" ht="12.75">
      <c r="E340" s="19"/>
    </row>
    <row r="341" spans="1:15" ht="12.75">
      <c r="A341" s="21"/>
      <c r="C341" s="21"/>
      <c r="D341" s="21"/>
      <c r="E341" s="19"/>
      <c r="F341" s="21"/>
      <c r="G341" s="21"/>
      <c r="I341" s="21"/>
      <c r="J341" s="21"/>
      <c r="O341" s="21"/>
    </row>
    <row r="342" spans="1:15" ht="12.75">
      <c r="A342" s="21"/>
      <c r="C342" s="21"/>
      <c r="D342" s="21"/>
      <c r="E342" s="19"/>
      <c r="F342" s="21"/>
      <c r="G342" s="21"/>
      <c r="I342" s="21"/>
      <c r="J342" s="21"/>
      <c r="O342" s="21"/>
    </row>
    <row r="343" ht="12.75">
      <c r="E343" s="19"/>
    </row>
    <row r="344" ht="12.75">
      <c r="E344" s="19"/>
    </row>
    <row r="345" ht="12.75">
      <c r="E345" s="19"/>
    </row>
    <row r="346" ht="12.75">
      <c r="E346" s="19"/>
    </row>
    <row r="347" ht="12.75">
      <c r="E347" s="19"/>
    </row>
    <row r="348" ht="12.75">
      <c r="E348" s="19"/>
    </row>
    <row r="349" ht="12.75">
      <c r="E349" s="19"/>
    </row>
    <row r="350" ht="12.75">
      <c r="E350" s="19"/>
    </row>
    <row r="351" ht="12.75">
      <c r="E351" s="19"/>
    </row>
    <row r="352" ht="12.75">
      <c r="E352" s="19"/>
    </row>
    <row r="353" ht="12.75">
      <c r="E353" s="19"/>
    </row>
    <row r="354" ht="12.75">
      <c r="E354" s="19"/>
    </row>
    <row r="355" spans="3:10" ht="12.75">
      <c r="C355" s="31"/>
      <c r="E355" s="19"/>
      <c r="F355" s="31"/>
      <c r="I355" s="31"/>
      <c r="J355" s="31"/>
    </row>
    <row r="356" ht="12.75">
      <c r="E356" s="19"/>
    </row>
    <row r="357" ht="12.75">
      <c r="E357" s="19"/>
    </row>
    <row r="358" ht="12.75">
      <c r="E358" s="19"/>
    </row>
    <row r="359" ht="12.75">
      <c r="E359" s="19"/>
    </row>
    <row r="360" ht="12.75">
      <c r="E360" s="19"/>
    </row>
    <row r="361" ht="12.75">
      <c r="E361" s="19"/>
    </row>
    <row r="362" ht="12.75">
      <c r="E362" s="19"/>
    </row>
    <row r="363" ht="12.75">
      <c r="E363" s="19"/>
    </row>
    <row r="364" ht="12.75">
      <c r="E364" s="19"/>
    </row>
    <row r="365" ht="12.75">
      <c r="E365" s="19"/>
    </row>
    <row r="366" ht="12.75">
      <c r="E366" s="19"/>
    </row>
    <row r="367" ht="12.75">
      <c r="E367" s="19"/>
    </row>
    <row r="368" ht="12.75">
      <c r="E368" s="19"/>
    </row>
    <row r="369" ht="12.75">
      <c r="E369" s="19"/>
    </row>
    <row r="370" ht="12.75">
      <c r="E370" s="19"/>
    </row>
    <row r="371" ht="12.75">
      <c r="E371" s="19"/>
    </row>
    <row r="372" ht="12.75">
      <c r="E372" s="19"/>
    </row>
    <row r="373" ht="12.75">
      <c r="E373" s="19"/>
    </row>
    <row r="374" ht="12.75">
      <c r="E374" s="19"/>
    </row>
    <row r="375" ht="12.75">
      <c r="E375" s="19"/>
    </row>
    <row r="376" ht="12.75">
      <c r="E376" s="19"/>
    </row>
    <row r="377" ht="12.75">
      <c r="E377" s="19"/>
    </row>
    <row r="378" ht="12.75">
      <c r="E378" s="19"/>
    </row>
    <row r="379" ht="12.75">
      <c r="E379" s="19"/>
    </row>
    <row r="380" ht="12.75">
      <c r="E380" s="19"/>
    </row>
    <row r="381" ht="12.75">
      <c r="E381" s="19"/>
    </row>
    <row r="382" ht="12.75">
      <c r="E382" s="19"/>
    </row>
    <row r="383" ht="12.75">
      <c r="E383" s="19"/>
    </row>
    <row r="384" ht="12.75">
      <c r="E384" s="19"/>
    </row>
    <row r="385" ht="12.75">
      <c r="E385" s="19"/>
    </row>
    <row r="386" ht="12.75">
      <c r="E386" s="19"/>
    </row>
    <row r="387" ht="12.75">
      <c r="E387" s="19"/>
    </row>
    <row r="388" ht="12.75">
      <c r="E388" s="19"/>
    </row>
    <row r="389" ht="12.75">
      <c r="E389" s="19"/>
    </row>
    <row r="390" ht="12.75">
      <c r="E390" s="19"/>
    </row>
    <row r="391" ht="12.75">
      <c r="E391" s="19"/>
    </row>
    <row r="392" ht="12.75">
      <c r="E392" s="19"/>
    </row>
    <row r="393" ht="12.75">
      <c r="E393" s="19"/>
    </row>
    <row r="394" ht="12.75">
      <c r="E394" s="19"/>
    </row>
    <row r="395" ht="12.75">
      <c r="E395" s="19"/>
    </row>
    <row r="396" ht="12.75">
      <c r="E396" s="19"/>
    </row>
    <row r="397" ht="12.75">
      <c r="E397" s="19"/>
    </row>
    <row r="398" ht="12.75">
      <c r="E398" s="19"/>
    </row>
    <row r="399" ht="12.75">
      <c r="E399" s="19"/>
    </row>
    <row r="400" ht="12.75">
      <c r="E400" s="19"/>
    </row>
    <row r="401" ht="12.75">
      <c r="E401" s="19"/>
    </row>
    <row r="402" ht="12.75">
      <c r="E402" s="19"/>
    </row>
    <row r="403" ht="12.75">
      <c r="E403" s="19"/>
    </row>
    <row r="404" ht="12.75">
      <c r="E404" s="19"/>
    </row>
    <row r="405" ht="12.75">
      <c r="E405" s="19"/>
    </row>
    <row r="406" ht="12.75">
      <c r="E406" s="19"/>
    </row>
    <row r="407" ht="12.75">
      <c r="E407" s="19"/>
    </row>
    <row r="408" ht="12.75">
      <c r="E408" s="19"/>
    </row>
    <row r="409" ht="12.75">
      <c r="E409" s="19"/>
    </row>
    <row r="410" ht="12.75">
      <c r="E410" s="19"/>
    </row>
    <row r="411" ht="12.75">
      <c r="E411" s="19"/>
    </row>
    <row r="412" ht="12.75">
      <c r="E412" s="19"/>
    </row>
    <row r="413" ht="12.75">
      <c r="E413" s="19"/>
    </row>
    <row r="414" ht="12.75">
      <c r="E414" s="19"/>
    </row>
    <row r="415" ht="12.75">
      <c r="E415" s="19"/>
    </row>
    <row r="416" ht="12.75">
      <c r="E416" s="19"/>
    </row>
    <row r="417" ht="12.75">
      <c r="E417" s="19"/>
    </row>
    <row r="418" ht="12.75">
      <c r="E418" s="19"/>
    </row>
    <row r="419" ht="12.75">
      <c r="E419" s="19"/>
    </row>
    <row r="420" ht="12.75">
      <c r="E420" s="19"/>
    </row>
    <row r="421" ht="12.75">
      <c r="E421" s="19"/>
    </row>
    <row r="422" ht="12.75">
      <c r="E422" s="19"/>
    </row>
    <row r="423" ht="12.75">
      <c r="E423" s="19"/>
    </row>
    <row r="424" ht="12.75">
      <c r="E424" s="19"/>
    </row>
    <row r="425" ht="12.75">
      <c r="E425" s="19"/>
    </row>
    <row r="426" ht="12.75">
      <c r="E426" s="19"/>
    </row>
    <row r="427" ht="12.75">
      <c r="E427" s="19"/>
    </row>
    <row r="428" ht="12.75">
      <c r="E428" s="19"/>
    </row>
    <row r="429" ht="12.75">
      <c r="E429" s="19"/>
    </row>
    <row r="430" ht="12.75">
      <c r="E430" s="19"/>
    </row>
    <row r="431" ht="12.75">
      <c r="E431" s="19"/>
    </row>
    <row r="432" ht="12.75">
      <c r="E432" s="19"/>
    </row>
    <row r="433" ht="12.75">
      <c r="E433" s="19"/>
    </row>
    <row r="434" ht="12.75">
      <c r="E434" s="19"/>
    </row>
    <row r="435" ht="12.75">
      <c r="E435" s="19"/>
    </row>
    <row r="436" ht="12.75">
      <c r="E436" s="19"/>
    </row>
    <row r="437" ht="12.75">
      <c r="E437" s="19"/>
    </row>
    <row r="438" ht="12.75">
      <c r="E438" s="19"/>
    </row>
    <row r="439" ht="12.75">
      <c r="E439" s="19"/>
    </row>
    <row r="440" ht="12.75">
      <c r="E440" s="19"/>
    </row>
    <row r="441" ht="12.75">
      <c r="E441" s="19"/>
    </row>
    <row r="442" ht="12.75">
      <c r="E442" s="19"/>
    </row>
    <row r="443" ht="12.75">
      <c r="E443" s="19"/>
    </row>
    <row r="444" ht="12.75">
      <c r="E444" s="19"/>
    </row>
    <row r="445" ht="12.75">
      <c r="E445" s="19"/>
    </row>
    <row r="446" ht="12.75">
      <c r="E446" s="19"/>
    </row>
    <row r="447" ht="12.75">
      <c r="E447" s="19"/>
    </row>
    <row r="448" ht="12.75">
      <c r="E448" s="19"/>
    </row>
    <row r="449" ht="12.75">
      <c r="E449" s="19"/>
    </row>
    <row r="450" ht="12.75">
      <c r="E450" s="19"/>
    </row>
    <row r="451" ht="12.75">
      <c r="E451" s="19"/>
    </row>
    <row r="452" ht="12.75">
      <c r="E452" s="19"/>
    </row>
    <row r="453" ht="12.75">
      <c r="E453" s="19"/>
    </row>
    <row r="454" ht="12.75">
      <c r="E454" s="19"/>
    </row>
    <row r="455" ht="12.75">
      <c r="E455" s="19"/>
    </row>
    <row r="456" ht="12.75">
      <c r="E456" s="19"/>
    </row>
    <row r="457" ht="12.75">
      <c r="E457" s="19"/>
    </row>
    <row r="458" ht="12.75">
      <c r="E458" s="19"/>
    </row>
    <row r="459" ht="12.75">
      <c r="E459" s="19"/>
    </row>
    <row r="460" ht="12.75">
      <c r="E460" s="19"/>
    </row>
    <row r="461" ht="12.75">
      <c r="E461" s="19"/>
    </row>
    <row r="462" ht="12.75">
      <c r="E462" s="19"/>
    </row>
    <row r="463" ht="12.75">
      <c r="E463" s="19"/>
    </row>
    <row r="464" ht="12.75">
      <c r="E464" s="19"/>
    </row>
    <row r="465" ht="12.75">
      <c r="E465" s="19"/>
    </row>
    <row r="466" ht="12.75">
      <c r="E466" s="19"/>
    </row>
    <row r="467" ht="12.75">
      <c r="E467" s="19"/>
    </row>
    <row r="468" ht="12.75">
      <c r="E468" s="19"/>
    </row>
    <row r="469" ht="12.75">
      <c r="E469" s="19"/>
    </row>
    <row r="470" ht="12.75">
      <c r="E470" s="19"/>
    </row>
    <row r="471" ht="12.75">
      <c r="E471" s="19"/>
    </row>
    <row r="472" ht="12.75">
      <c r="E472" s="19"/>
    </row>
    <row r="473" ht="12.75">
      <c r="E473" s="19"/>
    </row>
    <row r="474" ht="12.75">
      <c r="E474" s="19"/>
    </row>
    <row r="475" ht="12.75">
      <c r="E475" s="19"/>
    </row>
    <row r="476" ht="12.75">
      <c r="E476" s="19"/>
    </row>
    <row r="477" ht="12.75">
      <c r="E477" s="19"/>
    </row>
    <row r="478" ht="12.75">
      <c r="E478" s="19"/>
    </row>
    <row r="479" ht="12.75">
      <c r="E479" s="19"/>
    </row>
    <row r="480" ht="12.75">
      <c r="E480" s="19"/>
    </row>
    <row r="481" ht="12.75">
      <c r="E481" s="19"/>
    </row>
    <row r="482" ht="12.75">
      <c r="E482" s="19"/>
    </row>
    <row r="483" ht="12.75">
      <c r="E483" s="19"/>
    </row>
    <row r="484" ht="12.75">
      <c r="E484" s="19"/>
    </row>
    <row r="485" ht="12.75">
      <c r="E485" s="19"/>
    </row>
    <row r="486" ht="12.75">
      <c r="E486" s="19"/>
    </row>
    <row r="487" ht="12.75">
      <c r="E487" s="19"/>
    </row>
    <row r="488" ht="12.75">
      <c r="E488" s="19"/>
    </row>
    <row r="489" ht="12.75">
      <c r="E489" s="19"/>
    </row>
    <row r="490" ht="12.75">
      <c r="E490" s="19"/>
    </row>
    <row r="491" ht="12.75">
      <c r="E491" s="19"/>
    </row>
    <row r="492" ht="12.75">
      <c r="E492" s="19"/>
    </row>
    <row r="493" ht="12.75">
      <c r="E493" s="19"/>
    </row>
    <row r="494" ht="12.75">
      <c r="E494" s="19"/>
    </row>
    <row r="495" ht="12.75">
      <c r="E495" s="19"/>
    </row>
    <row r="496" ht="12.75">
      <c r="E496" s="19"/>
    </row>
    <row r="497" ht="12.75">
      <c r="E497" s="19"/>
    </row>
    <row r="498" ht="12.75">
      <c r="E498" s="19"/>
    </row>
    <row r="499" ht="12.75">
      <c r="E499" s="19"/>
    </row>
    <row r="500" ht="12.75">
      <c r="E500" s="19"/>
    </row>
    <row r="501" ht="12.75">
      <c r="E501" s="19"/>
    </row>
    <row r="502" ht="12.75">
      <c r="E502" s="19"/>
    </row>
    <row r="503" ht="12.75">
      <c r="E503" s="19"/>
    </row>
    <row r="504" ht="12.75">
      <c r="E504" s="19"/>
    </row>
    <row r="505" ht="12.75">
      <c r="E505" s="19"/>
    </row>
    <row r="506" ht="12.75">
      <c r="E506" s="19"/>
    </row>
    <row r="507" ht="12.75">
      <c r="E507" s="19"/>
    </row>
    <row r="508" ht="12.75">
      <c r="E508" s="19"/>
    </row>
    <row r="509" ht="12.75">
      <c r="E509" s="19"/>
    </row>
    <row r="510" ht="12.75">
      <c r="E510" s="19"/>
    </row>
    <row r="511" ht="12.75">
      <c r="E511" s="19"/>
    </row>
    <row r="512" ht="12.75">
      <c r="E512" s="19"/>
    </row>
    <row r="513" ht="12.75">
      <c r="E513" s="19"/>
    </row>
    <row r="514" ht="12.75">
      <c r="E514" s="19"/>
    </row>
    <row r="515" ht="12.75">
      <c r="E515" s="19"/>
    </row>
    <row r="516" ht="12.75">
      <c r="E516" s="19"/>
    </row>
    <row r="517" ht="12.75">
      <c r="E517" s="19"/>
    </row>
    <row r="518" ht="12.75">
      <c r="E518" s="19"/>
    </row>
    <row r="519" ht="12.75">
      <c r="E519" s="19"/>
    </row>
    <row r="520" ht="12.75">
      <c r="E520" s="19"/>
    </row>
    <row r="521" ht="12.75">
      <c r="E521" s="19"/>
    </row>
    <row r="522" ht="12.75">
      <c r="E522" s="19"/>
    </row>
    <row r="523" ht="12.75">
      <c r="E523" s="19"/>
    </row>
    <row r="524" ht="12.75">
      <c r="E524" s="19"/>
    </row>
    <row r="525" ht="12.75">
      <c r="E525" s="19"/>
    </row>
    <row r="526" ht="12.75">
      <c r="E526" s="19"/>
    </row>
    <row r="527" ht="12.75">
      <c r="E527" s="19"/>
    </row>
    <row r="528" ht="12.75">
      <c r="E528" s="19"/>
    </row>
    <row r="529" ht="12.75">
      <c r="E529" s="19"/>
    </row>
    <row r="530" ht="12.75">
      <c r="E530" s="19"/>
    </row>
    <row r="531" ht="12.75">
      <c r="E531" s="19"/>
    </row>
    <row r="532" ht="12.75">
      <c r="E532" s="19"/>
    </row>
    <row r="533" ht="12.75">
      <c r="E533" s="19"/>
    </row>
    <row r="534" ht="12.75">
      <c r="E534" s="19"/>
    </row>
    <row r="535" ht="12.75">
      <c r="E535" s="19"/>
    </row>
    <row r="536" ht="12.75">
      <c r="E536" s="19"/>
    </row>
    <row r="537" ht="12.75">
      <c r="E537" s="19"/>
    </row>
    <row r="538" ht="12.75">
      <c r="E538" s="19"/>
    </row>
    <row r="539" ht="12.75">
      <c r="E539" s="19"/>
    </row>
    <row r="540" ht="12.75">
      <c r="E540" s="19"/>
    </row>
    <row r="541" ht="12.75">
      <c r="E541" s="19"/>
    </row>
    <row r="542" ht="12.75">
      <c r="E542" s="19"/>
    </row>
    <row r="543" ht="12.75">
      <c r="E543" s="19"/>
    </row>
    <row r="544" ht="12.75">
      <c r="E544" s="19"/>
    </row>
    <row r="545" ht="12.75">
      <c r="E545" s="19"/>
    </row>
    <row r="546" ht="12.75">
      <c r="E546" s="19"/>
    </row>
    <row r="547" ht="12.75">
      <c r="E547" s="19"/>
    </row>
    <row r="548" ht="12.75">
      <c r="E548" s="19"/>
    </row>
    <row r="549" ht="12.75">
      <c r="E549" s="19"/>
    </row>
    <row r="550" ht="12.75">
      <c r="E550" s="19"/>
    </row>
    <row r="551" ht="12.75">
      <c r="E551" s="19"/>
    </row>
    <row r="552" ht="12.75">
      <c r="E552" s="19"/>
    </row>
    <row r="553" ht="12.75">
      <c r="E553" s="19"/>
    </row>
    <row r="554" ht="12.75">
      <c r="E554" s="19"/>
    </row>
    <row r="555" ht="12.75">
      <c r="E555" s="19"/>
    </row>
    <row r="556" ht="12.75">
      <c r="E556" s="19"/>
    </row>
    <row r="557" ht="12.75">
      <c r="E557" s="19"/>
    </row>
    <row r="558" ht="12.75">
      <c r="E558" s="19"/>
    </row>
    <row r="559" ht="12.75">
      <c r="E559" s="19"/>
    </row>
    <row r="560" ht="12.75">
      <c r="E560" s="19"/>
    </row>
    <row r="561" ht="12.75">
      <c r="E561" s="19"/>
    </row>
    <row r="562" ht="12.75">
      <c r="E562" s="19"/>
    </row>
    <row r="563" ht="12.75">
      <c r="E563" s="19"/>
    </row>
    <row r="564" ht="12.75">
      <c r="E564" s="19"/>
    </row>
    <row r="565" ht="12.75">
      <c r="E565" s="19"/>
    </row>
    <row r="566" ht="12.75">
      <c r="E566" s="19"/>
    </row>
    <row r="567" ht="12.75">
      <c r="E567" s="19"/>
    </row>
    <row r="568" ht="12.75">
      <c r="E568" s="19"/>
    </row>
    <row r="569" ht="12.75">
      <c r="E569" s="19"/>
    </row>
    <row r="570" ht="12.75">
      <c r="E570" s="19"/>
    </row>
    <row r="571" ht="12.75">
      <c r="E571" s="19"/>
    </row>
    <row r="572" ht="12.75">
      <c r="E572" s="19"/>
    </row>
    <row r="573" ht="12.75">
      <c r="E573" s="19"/>
    </row>
    <row r="574" ht="12.75">
      <c r="E574" s="19"/>
    </row>
    <row r="575" ht="12.75">
      <c r="E575" s="19"/>
    </row>
    <row r="576" ht="12.75">
      <c r="E576" s="19"/>
    </row>
    <row r="577" ht="12.75">
      <c r="E577" s="19"/>
    </row>
    <row r="578" ht="12.75">
      <c r="E578" s="19"/>
    </row>
    <row r="579" ht="12.75">
      <c r="E579" s="19"/>
    </row>
    <row r="580" ht="12.75">
      <c r="E580" s="19"/>
    </row>
    <row r="581" ht="12.75">
      <c r="E581" s="19"/>
    </row>
    <row r="582" ht="12.75">
      <c r="E582" s="19"/>
    </row>
    <row r="583" ht="12.75">
      <c r="E583" s="19"/>
    </row>
    <row r="584" ht="12.75">
      <c r="E584" s="19"/>
    </row>
    <row r="585" ht="12.75">
      <c r="E585" s="19"/>
    </row>
    <row r="586" ht="12.75">
      <c r="E586" s="19"/>
    </row>
    <row r="587" ht="12.75">
      <c r="E587" s="19"/>
    </row>
    <row r="588" ht="12.75">
      <c r="E588" s="19"/>
    </row>
    <row r="589" ht="12.75">
      <c r="E589" s="19"/>
    </row>
    <row r="590" ht="12.75">
      <c r="E590" s="19"/>
    </row>
    <row r="591" ht="12.75">
      <c r="E591" s="19"/>
    </row>
    <row r="592" ht="12.75">
      <c r="E592" s="19"/>
    </row>
    <row r="593" ht="12.75">
      <c r="E593" s="19"/>
    </row>
    <row r="594" ht="12.75">
      <c r="E594" s="19"/>
    </row>
    <row r="595" ht="12.75">
      <c r="E595" s="19"/>
    </row>
    <row r="596" ht="12.75">
      <c r="E596" s="19"/>
    </row>
    <row r="597" ht="12.75">
      <c r="E597" s="19"/>
    </row>
    <row r="598" ht="12.75">
      <c r="E598" s="19"/>
    </row>
    <row r="599" ht="12.75">
      <c r="E599" s="19"/>
    </row>
    <row r="600" ht="12.75">
      <c r="E600" s="19"/>
    </row>
    <row r="601" ht="12.75">
      <c r="E601" s="19"/>
    </row>
    <row r="602" ht="12.75">
      <c r="E602" s="19"/>
    </row>
    <row r="603" ht="12.75">
      <c r="E603" s="19"/>
    </row>
    <row r="604" ht="12.75">
      <c r="E604" s="19"/>
    </row>
    <row r="605" ht="12.75">
      <c r="E605" s="19"/>
    </row>
    <row r="606" ht="12.75">
      <c r="E606" s="19"/>
    </row>
    <row r="607" ht="12.75">
      <c r="E607" s="19"/>
    </row>
    <row r="608" ht="12.75">
      <c r="E608" s="19"/>
    </row>
    <row r="609" ht="12.75">
      <c r="E609" s="19"/>
    </row>
    <row r="610" ht="12.75">
      <c r="E610" s="19"/>
    </row>
    <row r="611" ht="12.75">
      <c r="E611" s="19"/>
    </row>
    <row r="612" ht="12.75">
      <c r="E612" s="19"/>
    </row>
    <row r="613" ht="12.75">
      <c r="E613" s="19"/>
    </row>
    <row r="614" ht="12.75">
      <c r="E614" s="19"/>
    </row>
    <row r="615" ht="12.75">
      <c r="E615" s="19"/>
    </row>
    <row r="616" ht="12.75">
      <c r="E616" s="19"/>
    </row>
    <row r="617" ht="12.75">
      <c r="E617" s="19"/>
    </row>
    <row r="618" ht="12.75">
      <c r="E618" s="19"/>
    </row>
    <row r="619" ht="12.75">
      <c r="E619" s="19"/>
    </row>
    <row r="620" ht="12.75">
      <c r="E620" s="19"/>
    </row>
    <row r="621" ht="12.75">
      <c r="E621" s="19"/>
    </row>
    <row r="622" ht="12.75">
      <c r="E622" s="19"/>
    </row>
    <row r="623" ht="12.75">
      <c r="E623" s="19"/>
    </row>
    <row r="624" ht="12.75">
      <c r="E624" s="19"/>
    </row>
    <row r="625" ht="12.75">
      <c r="E625" s="19"/>
    </row>
    <row r="626" ht="12.75">
      <c r="E626" s="19"/>
    </row>
    <row r="627" ht="12.75">
      <c r="E627" s="19"/>
    </row>
    <row r="628" ht="12.75">
      <c r="E628" s="19"/>
    </row>
    <row r="629" ht="12.75">
      <c r="E629" s="19"/>
    </row>
    <row r="630" ht="12.75">
      <c r="E630" s="19"/>
    </row>
    <row r="631" ht="12.75">
      <c r="E631" s="19"/>
    </row>
    <row r="632" ht="12.75">
      <c r="E632" s="19"/>
    </row>
    <row r="633" ht="12.75">
      <c r="E633" s="19"/>
    </row>
    <row r="634" ht="12.75">
      <c r="E634" s="19"/>
    </row>
    <row r="635" ht="12.75">
      <c r="E635" s="19"/>
    </row>
    <row r="636" ht="12.75">
      <c r="E636" s="19"/>
    </row>
    <row r="637" ht="12.75">
      <c r="E637" s="19"/>
    </row>
    <row r="638" ht="12.75">
      <c r="E638" s="19"/>
    </row>
    <row r="639" ht="12.75">
      <c r="E639" s="19"/>
    </row>
    <row r="640" ht="12.75">
      <c r="E640" s="19"/>
    </row>
    <row r="641" ht="12.75">
      <c r="E641" s="19"/>
    </row>
    <row r="642" ht="12.75">
      <c r="E642" s="19"/>
    </row>
    <row r="643" ht="12.75">
      <c r="E643" s="19"/>
    </row>
    <row r="644" ht="12.75">
      <c r="E644" s="19"/>
    </row>
    <row r="645" ht="12.75">
      <c r="E645" s="19"/>
    </row>
    <row r="646" ht="12.75">
      <c r="E646" s="19"/>
    </row>
    <row r="647" ht="12.75">
      <c r="E647" s="19"/>
    </row>
    <row r="648" ht="12.75">
      <c r="E648" s="19"/>
    </row>
    <row r="649" ht="12.75">
      <c r="E649" s="19"/>
    </row>
    <row r="650" ht="12.75">
      <c r="E650" s="19"/>
    </row>
    <row r="651" ht="12.75">
      <c r="E651" s="19"/>
    </row>
    <row r="652" ht="12.75">
      <c r="E652" s="19"/>
    </row>
    <row r="653" ht="12.75">
      <c r="E653" s="19"/>
    </row>
    <row r="654" ht="12.75">
      <c r="E654" s="19"/>
    </row>
    <row r="655" ht="12.75">
      <c r="E655" s="19"/>
    </row>
    <row r="656" ht="12.75">
      <c r="E656" s="19"/>
    </row>
    <row r="657" ht="12.75">
      <c r="E657" s="19"/>
    </row>
    <row r="658" ht="12.75">
      <c r="E658" s="19"/>
    </row>
    <row r="659" ht="12.75">
      <c r="E659" s="19"/>
    </row>
    <row r="660" ht="12.75">
      <c r="E660" s="19"/>
    </row>
    <row r="661" ht="12.75">
      <c r="E661" s="19"/>
    </row>
    <row r="662" ht="12.75">
      <c r="E662" s="19"/>
    </row>
    <row r="663" ht="12.75">
      <c r="E663" s="19"/>
    </row>
    <row r="664" ht="12.75">
      <c r="E664" s="19"/>
    </row>
    <row r="665" ht="12.75">
      <c r="E665" s="19"/>
    </row>
    <row r="666" ht="12.75">
      <c r="E666" s="19"/>
    </row>
    <row r="667" ht="12.75">
      <c r="E667" s="19"/>
    </row>
    <row r="668" ht="12.75">
      <c r="E668" s="19"/>
    </row>
    <row r="669" ht="12.75">
      <c r="E669" s="19"/>
    </row>
    <row r="670" ht="12.75">
      <c r="E670" s="19"/>
    </row>
    <row r="671" ht="12.75">
      <c r="E671" s="19"/>
    </row>
    <row r="672" ht="12.75">
      <c r="E672" s="19"/>
    </row>
    <row r="673" ht="12.75">
      <c r="E673" s="19"/>
    </row>
    <row r="674" ht="12.75">
      <c r="E674" s="19"/>
    </row>
    <row r="675" ht="12.75">
      <c r="E675" s="19"/>
    </row>
    <row r="676" ht="12.75">
      <c r="E676" s="19"/>
    </row>
    <row r="677" ht="12.75">
      <c r="E677" s="19"/>
    </row>
    <row r="678" ht="12.75">
      <c r="E678" s="19"/>
    </row>
    <row r="679" ht="12.75">
      <c r="E679" s="19"/>
    </row>
    <row r="680" ht="12.75">
      <c r="E680" s="19"/>
    </row>
    <row r="681" ht="12.75">
      <c r="E681" s="19"/>
    </row>
    <row r="682" ht="12.75">
      <c r="E682" s="19"/>
    </row>
    <row r="683" ht="12.75">
      <c r="E683" s="19"/>
    </row>
    <row r="684" ht="12.75">
      <c r="E684" s="19"/>
    </row>
    <row r="685" ht="12.75">
      <c r="E685" s="19"/>
    </row>
    <row r="686" ht="12.75">
      <c r="E686" s="19"/>
    </row>
    <row r="687" ht="12.75">
      <c r="E687" s="19"/>
    </row>
    <row r="688" ht="12.75">
      <c r="E688" s="19"/>
    </row>
    <row r="689" ht="12.75">
      <c r="E689" s="19"/>
    </row>
    <row r="690" ht="12.75">
      <c r="E690" s="19"/>
    </row>
    <row r="691" ht="12.75">
      <c r="E691" s="19"/>
    </row>
    <row r="692" ht="12.75">
      <c r="E692" s="19"/>
    </row>
    <row r="693" ht="12.75">
      <c r="E693" s="19"/>
    </row>
    <row r="694" ht="12.75">
      <c r="E694" s="19"/>
    </row>
    <row r="695" ht="12.75">
      <c r="E695" s="19"/>
    </row>
    <row r="696" ht="12.75">
      <c r="E696" s="19"/>
    </row>
    <row r="697" ht="12.75">
      <c r="E697" s="19"/>
    </row>
    <row r="698" ht="12.75">
      <c r="E698" s="19"/>
    </row>
    <row r="699" ht="12.75">
      <c r="E699" s="19"/>
    </row>
    <row r="700" ht="12.75">
      <c r="E700" s="19"/>
    </row>
    <row r="701" ht="12.75">
      <c r="E701" s="19"/>
    </row>
    <row r="702" ht="12.75">
      <c r="E702" s="19"/>
    </row>
    <row r="703" ht="12.75">
      <c r="E703" s="19"/>
    </row>
    <row r="704" ht="12.75">
      <c r="E704" s="19"/>
    </row>
    <row r="705" ht="12.75">
      <c r="E705" s="19"/>
    </row>
    <row r="706" ht="12.75">
      <c r="E706" s="19"/>
    </row>
    <row r="707" ht="12.75">
      <c r="E707" s="19"/>
    </row>
    <row r="708" ht="12.75">
      <c r="E708" s="19"/>
    </row>
    <row r="709" ht="12.75">
      <c r="E709" s="19"/>
    </row>
    <row r="710" ht="12.75">
      <c r="E710" s="19"/>
    </row>
    <row r="711" ht="12.75">
      <c r="E711" s="19"/>
    </row>
    <row r="712" ht="12.75">
      <c r="E712" s="19"/>
    </row>
    <row r="713" ht="12.75">
      <c r="E713" s="19"/>
    </row>
    <row r="714" ht="12.75">
      <c r="E714" s="19"/>
    </row>
    <row r="715" ht="12.75">
      <c r="E715" s="19"/>
    </row>
    <row r="716" ht="12.75">
      <c r="E716" s="19"/>
    </row>
    <row r="717" ht="12.75">
      <c r="E717" s="19"/>
    </row>
    <row r="718" ht="12.75">
      <c r="E718" s="19"/>
    </row>
    <row r="719" ht="12.75">
      <c r="E719" s="19"/>
    </row>
    <row r="720" ht="12.75">
      <c r="E720" s="19"/>
    </row>
    <row r="721" ht="12.75">
      <c r="E721" s="19"/>
    </row>
    <row r="722" ht="12.75">
      <c r="E722" s="19"/>
    </row>
    <row r="723" ht="12.75">
      <c r="E723" s="19"/>
    </row>
    <row r="724" ht="12.75">
      <c r="E724" s="19"/>
    </row>
    <row r="725" ht="12.75">
      <c r="E725" s="19"/>
    </row>
    <row r="726" ht="12.75">
      <c r="E726" s="19"/>
    </row>
    <row r="727" ht="12.75">
      <c r="E727" s="19"/>
    </row>
    <row r="728" ht="12.75">
      <c r="E728" s="19"/>
    </row>
    <row r="729" ht="12.75">
      <c r="E729" s="19"/>
    </row>
    <row r="730" ht="12.75">
      <c r="E730" s="19"/>
    </row>
    <row r="731" ht="12.75">
      <c r="E731" s="19"/>
    </row>
    <row r="732" ht="12.75">
      <c r="E732" s="19"/>
    </row>
    <row r="733" ht="12.75">
      <c r="E733" s="19"/>
    </row>
    <row r="734" ht="12.75">
      <c r="E734" s="19"/>
    </row>
    <row r="735" ht="12.75">
      <c r="E735" s="19"/>
    </row>
    <row r="736" ht="12.75">
      <c r="E736" s="19"/>
    </row>
    <row r="737" ht="12.75">
      <c r="E737" s="19"/>
    </row>
    <row r="738" ht="12.75">
      <c r="E738" s="19"/>
    </row>
    <row r="739" ht="12.75">
      <c r="E739" s="19"/>
    </row>
    <row r="740" ht="12.75">
      <c r="E740" s="19"/>
    </row>
    <row r="741" ht="12.75">
      <c r="E741" s="19"/>
    </row>
    <row r="742" ht="12.75">
      <c r="E742" s="19"/>
    </row>
    <row r="743" ht="12.75">
      <c r="E743" s="19"/>
    </row>
    <row r="744" ht="12.75">
      <c r="E744" s="19"/>
    </row>
    <row r="745" ht="12.75">
      <c r="E745" s="19"/>
    </row>
    <row r="746" ht="12.75">
      <c r="E746" s="19"/>
    </row>
    <row r="747" ht="12.75">
      <c r="E747" s="19"/>
    </row>
    <row r="748" ht="12.75">
      <c r="E748" s="19"/>
    </row>
    <row r="749" ht="12.75">
      <c r="E749" s="19"/>
    </row>
    <row r="750" ht="12.75">
      <c r="E750" s="19"/>
    </row>
    <row r="751" ht="12.75">
      <c r="E751" s="19"/>
    </row>
    <row r="752" ht="12.75">
      <c r="E752" s="19"/>
    </row>
    <row r="753" ht="12.75">
      <c r="E753" s="19"/>
    </row>
    <row r="754" ht="12.75">
      <c r="E754" s="19"/>
    </row>
    <row r="755" ht="12.75">
      <c r="E755" s="19"/>
    </row>
    <row r="756" ht="12.75">
      <c r="E756" s="19"/>
    </row>
    <row r="757" ht="12.75">
      <c r="E757" s="19"/>
    </row>
    <row r="758" ht="12.75">
      <c r="E758" s="19"/>
    </row>
    <row r="759" ht="12.75">
      <c r="E759" s="19"/>
    </row>
    <row r="760" ht="12.75">
      <c r="E760" s="19"/>
    </row>
    <row r="761" ht="12.75">
      <c r="E761" s="19"/>
    </row>
    <row r="762" ht="12.75">
      <c r="E762" s="19"/>
    </row>
    <row r="763" ht="12.75">
      <c r="E763" s="19"/>
    </row>
    <row r="764" ht="12.75">
      <c r="E764" s="19"/>
    </row>
    <row r="765" ht="12.75">
      <c r="E765" s="19"/>
    </row>
    <row r="766" ht="12.75">
      <c r="E766" s="19"/>
    </row>
    <row r="767" ht="12.75">
      <c r="E767" s="19"/>
    </row>
    <row r="768" ht="12.75">
      <c r="E768" s="19"/>
    </row>
    <row r="769" ht="12.75">
      <c r="E769" s="19"/>
    </row>
    <row r="770" ht="12.75">
      <c r="E770" s="19"/>
    </row>
    <row r="771" ht="12.75">
      <c r="E771" s="19"/>
    </row>
    <row r="772" ht="12.75">
      <c r="E772" s="19"/>
    </row>
    <row r="773" ht="12.75">
      <c r="E773" s="19"/>
    </row>
    <row r="774" ht="12.75">
      <c r="E774" s="19"/>
    </row>
    <row r="775" ht="12.75">
      <c r="E775" s="19"/>
    </row>
    <row r="776" ht="12.75">
      <c r="E776" s="19"/>
    </row>
    <row r="777" ht="12.75">
      <c r="E777" s="19"/>
    </row>
    <row r="778" ht="12.75">
      <c r="E778" s="19"/>
    </row>
    <row r="779" ht="12.75">
      <c r="E779" s="19"/>
    </row>
    <row r="780" ht="12.75">
      <c r="E780" s="19"/>
    </row>
    <row r="781" ht="12.75">
      <c r="E781" s="19"/>
    </row>
    <row r="782" ht="12.75">
      <c r="E782" s="19"/>
    </row>
    <row r="783" ht="12.75">
      <c r="E783" s="19"/>
    </row>
    <row r="784" ht="12.75">
      <c r="E784" s="19"/>
    </row>
    <row r="785" ht="12.75">
      <c r="E785" s="19"/>
    </row>
    <row r="786" ht="12.75">
      <c r="E786" s="19"/>
    </row>
    <row r="787" ht="12.75">
      <c r="E787" s="19"/>
    </row>
    <row r="788" ht="12.75">
      <c r="E788" s="19"/>
    </row>
    <row r="789" ht="12.75">
      <c r="E789" s="19"/>
    </row>
    <row r="790" ht="12.75">
      <c r="E790" s="19"/>
    </row>
    <row r="791" ht="12.75">
      <c r="E791" s="19"/>
    </row>
    <row r="792" ht="12.75">
      <c r="E792" s="19"/>
    </row>
    <row r="793" ht="12.75">
      <c r="E793" s="19"/>
    </row>
    <row r="794" ht="12.75">
      <c r="E794" s="19"/>
    </row>
    <row r="795" ht="12.75">
      <c r="E795" s="19"/>
    </row>
    <row r="796" ht="12.75">
      <c r="E796" s="19"/>
    </row>
    <row r="797" ht="12.75">
      <c r="E797" s="19"/>
    </row>
    <row r="798" ht="12.75">
      <c r="E798" s="19"/>
    </row>
    <row r="799" ht="12.75">
      <c r="E799" s="19"/>
    </row>
    <row r="800" ht="12.75">
      <c r="E800" s="19"/>
    </row>
    <row r="801" ht="12.75">
      <c r="E801" s="19"/>
    </row>
    <row r="802" ht="12.75">
      <c r="E802" s="19"/>
    </row>
    <row r="803" ht="12.75">
      <c r="E803" s="19"/>
    </row>
    <row r="804" ht="12.75">
      <c r="E804" s="19"/>
    </row>
    <row r="805" ht="12.75">
      <c r="E805" s="19"/>
    </row>
    <row r="806" ht="12.75">
      <c r="E806" s="19"/>
    </row>
    <row r="807" ht="12.75">
      <c r="E807" s="19"/>
    </row>
    <row r="808" ht="12.75">
      <c r="E808" s="19"/>
    </row>
    <row r="809" ht="12.75">
      <c r="E809" s="19"/>
    </row>
    <row r="810" ht="12.75">
      <c r="E810" s="19"/>
    </row>
    <row r="811" ht="12.75">
      <c r="E811" s="19"/>
    </row>
    <row r="812" ht="12.75">
      <c r="E812" s="19"/>
    </row>
    <row r="813" ht="12.75">
      <c r="E813" s="19"/>
    </row>
    <row r="814" ht="12.75">
      <c r="E814" s="19"/>
    </row>
    <row r="815" ht="12.75">
      <c r="E815" s="19"/>
    </row>
    <row r="816" ht="12.75">
      <c r="E816" s="19"/>
    </row>
    <row r="817" ht="12.75">
      <c r="E817" s="19"/>
    </row>
    <row r="818" ht="12.75">
      <c r="E818" s="19"/>
    </row>
    <row r="819" ht="12.75">
      <c r="E819" s="19"/>
    </row>
    <row r="820" ht="12.75">
      <c r="E820" s="19"/>
    </row>
    <row r="821" ht="12.75">
      <c r="E821" s="19"/>
    </row>
    <row r="822" ht="12.75">
      <c r="E822" s="19"/>
    </row>
    <row r="823" ht="12.75">
      <c r="E823" s="19"/>
    </row>
    <row r="824" ht="12.75">
      <c r="E824" s="19"/>
    </row>
    <row r="825" ht="12.75">
      <c r="E825" s="19"/>
    </row>
    <row r="826" ht="12.75">
      <c r="E826" s="19"/>
    </row>
    <row r="827" ht="12.75">
      <c r="E827" s="19"/>
    </row>
    <row r="828" ht="12.75">
      <c r="E828" s="19"/>
    </row>
    <row r="829" ht="12.75">
      <c r="E829" s="19"/>
    </row>
    <row r="830" ht="12.75">
      <c r="E830" s="19"/>
    </row>
    <row r="831" ht="12.75">
      <c r="E831" s="19"/>
    </row>
    <row r="832" ht="12.75">
      <c r="E832" s="19"/>
    </row>
    <row r="833" ht="12.75">
      <c r="E833" s="19"/>
    </row>
    <row r="834" ht="12.75">
      <c r="E834" s="19"/>
    </row>
    <row r="835" ht="12.75">
      <c r="E835" s="19"/>
    </row>
    <row r="836" ht="12.75">
      <c r="E836" s="19"/>
    </row>
    <row r="837" ht="12.75">
      <c r="E837" s="19"/>
    </row>
    <row r="838" ht="12.75">
      <c r="E838" s="19"/>
    </row>
    <row r="839" ht="12.75">
      <c r="E839" s="19"/>
    </row>
    <row r="840" ht="12.75">
      <c r="E840" s="19"/>
    </row>
    <row r="841" ht="12.75">
      <c r="E841" s="19"/>
    </row>
    <row r="842" ht="12.75">
      <c r="E842" s="19"/>
    </row>
    <row r="843" ht="12.75">
      <c r="E843" s="19"/>
    </row>
    <row r="844" ht="12.75">
      <c r="E844" s="19"/>
    </row>
    <row r="845" ht="12.75">
      <c r="E845" s="19"/>
    </row>
    <row r="846" ht="12.75">
      <c r="E846" s="19"/>
    </row>
    <row r="847" ht="12.75">
      <c r="E847" s="19"/>
    </row>
    <row r="848" ht="12.75">
      <c r="E848" s="19"/>
    </row>
    <row r="849" ht="12.75">
      <c r="E849" s="19"/>
    </row>
    <row r="850" ht="12.75">
      <c r="E850" s="19"/>
    </row>
    <row r="851" ht="12.75">
      <c r="E851" s="19"/>
    </row>
    <row r="852" ht="12.75">
      <c r="E852" s="19"/>
    </row>
    <row r="853" ht="12.75">
      <c r="E853" s="19"/>
    </row>
    <row r="854" ht="12.75">
      <c r="E854" s="19"/>
    </row>
    <row r="855" ht="12.75">
      <c r="E855" s="19"/>
    </row>
    <row r="856" ht="12.75">
      <c r="E856" s="19"/>
    </row>
    <row r="857" ht="12.75">
      <c r="E857" s="19"/>
    </row>
    <row r="858" ht="12.75">
      <c r="E858" s="19"/>
    </row>
    <row r="859" ht="12.75">
      <c r="E859" s="19"/>
    </row>
    <row r="860" ht="12.75">
      <c r="E860" s="19"/>
    </row>
    <row r="861" ht="12.75">
      <c r="E861" s="19"/>
    </row>
    <row r="862" ht="12.75">
      <c r="E862" s="19"/>
    </row>
    <row r="863" ht="12.75">
      <c r="E863" s="19"/>
    </row>
    <row r="864" ht="12.75">
      <c r="E864" s="19"/>
    </row>
    <row r="865" ht="12.75">
      <c r="E865" s="19"/>
    </row>
    <row r="866" ht="12.75">
      <c r="E866" s="19"/>
    </row>
    <row r="867" ht="12.75">
      <c r="E867" s="19"/>
    </row>
    <row r="868" ht="12.75">
      <c r="E868" s="19"/>
    </row>
    <row r="869" ht="12.75">
      <c r="E869" s="19"/>
    </row>
    <row r="870" ht="12.75">
      <c r="E870" s="19"/>
    </row>
    <row r="871" ht="12.75">
      <c r="E871" s="19"/>
    </row>
    <row r="872" ht="12.75">
      <c r="E872" s="19"/>
    </row>
    <row r="873" ht="12.75">
      <c r="E873" s="19"/>
    </row>
    <row r="874" ht="12.75">
      <c r="E874" s="19"/>
    </row>
    <row r="875" ht="12.75">
      <c r="E875" s="19"/>
    </row>
    <row r="876" ht="12.75">
      <c r="E876" s="19"/>
    </row>
    <row r="877" ht="12.75">
      <c r="E877" s="19"/>
    </row>
    <row r="878" ht="12.75">
      <c r="E878" s="19"/>
    </row>
    <row r="879" ht="12.75">
      <c r="E879" s="19"/>
    </row>
    <row r="880" ht="12.75">
      <c r="E880" s="19"/>
    </row>
    <row r="881" ht="12.75">
      <c r="E881" s="19"/>
    </row>
    <row r="882" ht="12.75">
      <c r="E882" s="19"/>
    </row>
    <row r="883" ht="12.75">
      <c r="E883" s="19"/>
    </row>
    <row r="884" ht="12.75">
      <c r="E884" s="19"/>
    </row>
    <row r="885" ht="12.75">
      <c r="E885" s="19"/>
    </row>
    <row r="886" ht="12.75">
      <c r="E886" s="19"/>
    </row>
    <row r="887" ht="12.75">
      <c r="E887" s="19"/>
    </row>
    <row r="888" ht="12.75">
      <c r="E888" s="19"/>
    </row>
    <row r="889" ht="12.75">
      <c r="E889" s="19"/>
    </row>
    <row r="890" ht="12.75">
      <c r="E890" s="19"/>
    </row>
    <row r="891" ht="12.75">
      <c r="E891" s="19"/>
    </row>
    <row r="892" ht="12.75">
      <c r="E892" s="19"/>
    </row>
    <row r="893" ht="12.75">
      <c r="E893" s="19"/>
    </row>
    <row r="894" ht="12.75">
      <c r="E894" s="19"/>
    </row>
    <row r="895" ht="12.75">
      <c r="E895" s="19"/>
    </row>
    <row r="896" ht="12.75">
      <c r="E896" s="19"/>
    </row>
    <row r="897" ht="12.75">
      <c r="E897" s="19"/>
    </row>
    <row r="898" ht="12.75">
      <c r="E898" s="19"/>
    </row>
    <row r="899" ht="12.75">
      <c r="E899" s="19"/>
    </row>
    <row r="900" ht="12.75">
      <c r="E900" s="19"/>
    </row>
    <row r="901" ht="12.75">
      <c r="E901" s="19"/>
    </row>
    <row r="902" ht="12.75">
      <c r="E902" s="19"/>
    </row>
    <row r="903" ht="12.75">
      <c r="E903" s="19"/>
    </row>
    <row r="904" ht="12.75">
      <c r="E904" s="19"/>
    </row>
    <row r="905" ht="12.75">
      <c r="E905" s="19"/>
    </row>
    <row r="906" ht="12.75">
      <c r="E906" s="19"/>
    </row>
    <row r="907" ht="12.75">
      <c r="E907" s="19"/>
    </row>
    <row r="908" ht="12.75">
      <c r="E908" s="19"/>
    </row>
    <row r="909" ht="12.75">
      <c r="E909" s="19"/>
    </row>
    <row r="910" ht="12.75">
      <c r="E910" s="19"/>
    </row>
    <row r="911" ht="12.75">
      <c r="E911" s="19"/>
    </row>
    <row r="912" ht="12.75">
      <c r="E912" s="19"/>
    </row>
    <row r="913" ht="12.75">
      <c r="E913" s="19"/>
    </row>
    <row r="914" ht="12.75">
      <c r="E914" s="19"/>
    </row>
    <row r="915" ht="12.75">
      <c r="E915" s="19"/>
    </row>
    <row r="916" ht="12.75">
      <c r="E916" s="19"/>
    </row>
    <row r="917" ht="12.75">
      <c r="E917" s="19"/>
    </row>
    <row r="918" ht="12.75">
      <c r="E918" s="19"/>
    </row>
    <row r="919" ht="12.75">
      <c r="E919" s="19"/>
    </row>
    <row r="920" ht="12.75">
      <c r="E920" s="19"/>
    </row>
    <row r="921" ht="12.75">
      <c r="E921" s="19"/>
    </row>
    <row r="922" ht="12.75">
      <c r="E922" s="19"/>
    </row>
    <row r="923" ht="12.75">
      <c r="E923" s="19"/>
    </row>
    <row r="924" ht="12.75">
      <c r="E924" s="19"/>
    </row>
    <row r="925" ht="12.75">
      <c r="E925" s="19"/>
    </row>
    <row r="926" ht="12.75">
      <c r="E926" s="19"/>
    </row>
    <row r="927" ht="12.75">
      <c r="E927" s="19"/>
    </row>
    <row r="928" ht="12.75">
      <c r="E928" s="19"/>
    </row>
    <row r="929" ht="12.75">
      <c r="E929" s="19"/>
    </row>
    <row r="930" ht="12.75">
      <c r="E930" s="19"/>
    </row>
    <row r="931" ht="12.75">
      <c r="E931" s="19"/>
    </row>
    <row r="932" ht="12.75">
      <c r="E932" s="19"/>
    </row>
    <row r="933" ht="12.75">
      <c r="E933" s="19"/>
    </row>
    <row r="934" ht="12.75">
      <c r="E934" s="19"/>
    </row>
    <row r="935" ht="12.75">
      <c r="E935" s="19"/>
    </row>
    <row r="936" ht="12.75">
      <c r="E936" s="19"/>
    </row>
    <row r="937" ht="12.75">
      <c r="E937" s="19"/>
    </row>
    <row r="938" ht="12.75">
      <c r="E938" s="19"/>
    </row>
    <row r="939" ht="12.75">
      <c r="E939" s="19"/>
    </row>
    <row r="940" ht="12.75">
      <c r="E940" s="19"/>
    </row>
    <row r="941" ht="12.75">
      <c r="E941" s="19"/>
    </row>
    <row r="942" ht="12.75">
      <c r="E942" s="19"/>
    </row>
    <row r="943" ht="12.75">
      <c r="E943" s="19"/>
    </row>
    <row r="944" ht="12.75">
      <c r="E944" s="19"/>
    </row>
    <row r="945" ht="12.75">
      <c r="E945" s="19"/>
    </row>
    <row r="946" ht="12.75">
      <c r="E946" s="19"/>
    </row>
    <row r="947" ht="12.75">
      <c r="E947" s="19"/>
    </row>
    <row r="948" ht="12.75">
      <c r="E948" s="19"/>
    </row>
    <row r="949" ht="12.75">
      <c r="E949" s="19"/>
    </row>
    <row r="950" ht="12.75">
      <c r="E950" s="19"/>
    </row>
    <row r="951" ht="12.75">
      <c r="E951" s="19"/>
    </row>
    <row r="952" ht="12.75">
      <c r="E952" s="19"/>
    </row>
    <row r="953" ht="12.75">
      <c r="E953" s="19"/>
    </row>
    <row r="954" ht="12.75">
      <c r="E954" s="19"/>
    </row>
    <row r="955" ht="12.75">
      <c r="E955" s="19"/>
    </row>
    <row r="956" ht="12.75">
      <c r="E956" s="19"/>
    </row>
    <row r="957" ht="12.75">
      <c r="E957" s="19"/>
    </row>
    <row r="958" ht="12.75">
      <c r="E958" s="19"/>
    </row>
    <row r="959" ht="12.75">
      <c r="E959" s="19"/>
    </row>
    <row r="960" ht="12.75">
      <c r="E960" s="19"/>
    </row>
    <row r="961" ht="12.75">
      <c r="E961" s="19"/>
    </row>
    <row r="962" ht="12.75">
      <c r="E962" s="19"/>
    </row>
    <row r="963" ht="12.75">
      <c r="E963" s="19"/>
    </row>
    <row r="964" ht="12.75">
      <c r="E964" s="19"/>
    </row>
    <row r="965" ht="12.75">
      <c r="E965" s="19"/>
    </row>
    <row r="966" ht="12.75">
      <c r="E966" s="19"/>
    </row>
    <row r="967" ht="12.75">
      <c r="E967" s="19"/>
    </row>
    <row r="968" ht="12.75">
      <c r="E968" s="19"/>
    </row>
    <row r="969" ht="12.75">
      <c r="E969" s="19"/>
    </row>
    <row r="970" ht="12.75">
      <c r="E970" s="19"/>
    </row>
    <row r="971" ht="12.75">
      <c r="E971" s="19"/>
    </row>
    <row r="972" ht="12.75">
      <c r="E972" s="19"/>
    </row>
    <row r="973" ht="12.75">
      <c r="E973" s="19"/>
    </row>
    <row r="974" ht="12.75">
      <c r="E974" s="19"/>
    </row>
    <row r="975" ht="12.75">
      <c r="E975" s="19"/>
    </row>
    <row r="976" ht="12.75">
      <c r="E976" s="19"/>
    </row>
    <row r="977" ht="12.75">
      <c r="E977" s="19"/>
    </row>
    <row r="978" ht="12.75">
      <c r="E978" s="19"/>
    </row>
    <row r="979" ht="12.75">
      <c r="E979" s="19"/>
    </row>
    <row r="980" ht="12.75">
      <c r="E980" s="19"/>
    </row>
    <row r="981" ht="12.75">
      <c r="E981" s="19"/>
    </row>
    <row r="982" ht="12.75">
      <c r="E982" s="19"/>
    </row>
    <row r="983" ht="12.75">
      <c r="E983" s="19"/>
    </row>
    <row r="984" ht="12.75">
      <c r="E984" s="19"/>
    </row>
    <row r="985" ht="12.75">
      <c r="E985" s="19"/>
    </row>
    <row r="986" ht="12.75">
      <c r="E986" s="19"/>
    </row>
    <row r="987" ht="12.75">
      <c r="E987" s="19"/>
    </row>
    <row r="988" ht="12.75">
      <c r="E988" s="19"/>
    </row>
    <row r="989" ht="12.75">
      <c r="E989" s="19"/>
    </row>
    <row r="990" ht="12.75">
      <c r="E990" s="19"/>
    </row>
    <row r="991" ht="12.75">
      <c r="E991" s="19"/>
    </row>
    <row r="992" ht="12.75">
      <c r="E992" s="19"/>
    </row>
    <row r="993" ht="12.75">
      <c r="E993" s="19"/>
    </row>
    <row r="994" ht="12.75">
      <c r="E994" s="19"/>
    </row>
    <row r="995" ht="12.75">
      <c r="E995" s="19"/>
    </row>
    <row r="996" ht="12.75">
      <c r="E996" s="19"/>
    </row>
    <row r="997" ht="12.75">
      <c r="E997" s="19"/>
    </row>
    <row r="998" ht="12.75">
      <c r="E998" s="19"/>
    </row>
    <row r="999" ht="12.75">
      <c r="E999" s="19"/>
    </row>
    <row r="1000" ht="12.75">
      <c r="E1000" s="1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4" sqref="B14"/>
    </sheetView>
  </sheetViews>
  <sheetFormatPr defaultColWidth="9.140625" defaultRowHeight="12.75"/>
  <cols>
    <col min="1" max="1" width="18.00390625" style="0" bestFit="1" customWidth="1"/>
    <col min="2" max="2" width="121.00390625" style="0" bestFit="1" customWidth="1"/>
  </cols>
  <sheetData>
    <row r="1" spans="1:2" ht="12.75">
      <c r="A1" s="11" t="s">
        <v>425</v>
      </c>
      <c r="B1" s="9" t="s">
        <v>426</v>
      </c>
    </row>
    <row r="2" spans="1:2" s="3" customFormat="1" ht="11.25">
      <c r="A2" s="12" t="s">
        <v>440</v>
      </c>
      <c r="B2" s="3" t="s">
        <v>441</v>
      </c>
    </row>
    <row r="3" s="3" customFormat="1" ht="11.25">
      <c r="B3" s="3" t="s">
        <v>442</v>
      </c>
    </row>
    <row r="4" s="3" customFormat="1" ht="4.5" customHeight="1">
      <c r="A4" s="12"/>
    </row>
    <row r="5" spans="1:2" s="3" customFormat="1" ht="11.25">
      <c r="A5" s="13" t="s">
        <v>443</v>
      </c>
      <c r="B5" s="3" t="s">
        <v>444</v>
      </c>
    </row>
    <row r="6" s="3" customFormat="1" ht="4.5" customHeight="1">
      <c r="A6" s="12"/>
    </row>
    <row r="7" spans="1:2" ht="12.75">
      <c r="A7" s="13" t="s">
        <v>398</v>
      </c>
      <c r="B7" s="3" t="s">
        <v>429</v>
      </c>
    </row>
    <row r="8" spans="1:2" ht="4.5" customHeight="1">
      <c r="A8" s="12"/>
      <c r="B8" s="3"/>
    </row>
    <row r="9" spans="1:2" ht="12.75" customHeight="1">
      <c r="A9" s="12" t="s">
        <v>428</v>
      </c>
      <c r="B9" s="3" t="s">
        <v>427</v>
      </c>
    </row>
    <row r="10" spans="1:2" ht="4.5" customHeight="1">
      <c r="A10" s="12"/>
      <c r="B10" s="3"/>
    </row>
    <row r="11" spans="1:2" ht="12.75">
      <c r="A11" s="13" t="s">
        <v>422</v>
      </c>
      <c r="B11" s="3" t="s">
        <v>431</v>
      </c>
    </row>
    <row r="12" spans="1:2" ht="12.75">
      <c r="A12" s="13"/>
      <c r="B12" s="3" t="s">
        <v>432</v>
      </c>
    </row>
    <row r="13" ht="12.75">
      <c r="B13" s="6" t="s">
        <v>433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Dhuey</dc:creator>
  <cp:keywords/>
  <dc:description/>
  <cp:lastModifiedBy>Elizabeth Dhuey</cp:lastModifiedBy>
  <dcterms:created xsi:type="dcterms:W3CDTF">2005-03-10T18:35:40Z</dcterms:created>
  <dcterms:modified xsi:type="dcterms:W3CDTF">2005-12-08T23:09:39Z</dcterms:modified>
  <cp:category/>
  <cp:version/>
  <cp:contentType/>
  <cp:contentStatus/>
</cp:coreProperties>
</file>